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Hours" sheetId="3" state="visible" r:id="rId3"/>
    <sheet xmlns:r="http://schemas.openxmlformats.org/officeDocument/2006/relationships" name="Jobs" sheetId="4" state="visible" r:id="rId4"/>
  </sheets>
  <definedNames>
    <definedName name="_xlnm.Print_Area" localSheetId="0">'How to use'!$A$1:$B$20</definedName>
    <definedName name="_xlnm.Print_Area" localSheetId="1">'Settings'!$A$1:$C$12</definedName>
    <definedName name="_xlnm.Print_Titles" localSheetId="2">'Hours'!$2:$2</definedName>
    <definedName name="_xlnm.Print_Area" localSheetId="2">'Hours'!$A$1:$F$64</definedName>
    <definedName name="_xlnm.Print_Titles" localSheetId="3">'Jobs'!$3:$3</definedName>
    <definedName name="_xlnm.Print_Area" localSheetId="3">'Jobs'!$A$1:$R$17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000"/>
    <numFmt numFmtId="166" formatCode="yyyy-mm-dd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sz val="10"/>
    </font>
    <font>
      <name val="Calibri"/>
      <sz val="10"/>
    </font>
    <font>
      <name val="Calibri"/>
      <i val="1"/>
      <color rgb="008A8699"/>
      <sz val="9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E6D9F7"/>
      </patternFill>
    </fill>
    <fill>
      <patternFill patternType="solid">
        <fgColor rgb="00FFFFFF"/>
      </patternFill>
    </fill>
    <fill>
      <patternFill patternType="solid">
        <fgColor rgb="00F9F0FF"/>
      </patternFill>
    </fill>
  </fills>
  <borders count="2">
    <border>
      <left/>
      <right/>
      <top/>
      <bottom/>
      <diagonal/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0" fontId="2" fillId="0" borderId="1" applyAlignment="1" pivotButton="0" quotePrefix="0" xfId="0">
      <alignment vertical="center"/>
    </xf>
    <xf numFmtId="164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2" fontId="2" fillId="5" borderId="1" pivotButton="0" quotePrefix="0" xfId="0"/>
    <xf numFmtId="0" fontId="2" fillId="3" borderId="1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2" fontId="2" fillId="3" borderId="1" pivotButton="0" quotePrefix="0" xfId="0"/>
    <xf numFmtId="164" fontId="2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5" customWidth="1" min="1" max="1"/>
    <col width="104" customWidth="1" min="2" max="2"/>
  </cols>
  <sheetData>
    <row r="1" ht="26" customHeight="1">
      <c r="A1" s="1" t="inlineStr">
        <is>
          <t>Job cost sheet — how to use</t>
        </is>
      </c>
    </row>
    <row r="2">
      <c r="A2" s="2" t="inlineStr"/>
      <c r="B2" s="3" t="inlineStr"/>
    </row>
    <row r="3" ht="28" customHeight="1">
      <c r="A3" s="2" t="inlineStr">
        <is>
          <t>1.</t>
        </is>
      </c>
      <c r="B3" s="3" t="inlineStr">
        <is>
          <t>Open Settings and put in your own base wage, burden multiplier, overtime multiplier and overhead pool. Everything else is calculated.</t>
        </is>
      </c>
    </row>
    <row r="4" ht="54" customHeight="1">
      <c r="A4" s="2" t="inlineStr"/>
      <c r="B4" s="4" t="inlineStr">
        <is>
          <t>The burden multiplier is (payroll taxes + benefits + paid leave + insurance) ÷ wages paid. The sheet ships with 1.4287, the US private-sector average from the Bureau of Labor Statistics (June 2026, released 9 September 2026). Replace it with your own as soon as payroll can give you one.</t>
        </is>
      </c>
    </row>
    <row r="5">
      <c r="A5" s="2" t="inlineStr"/>
      <c r="B5" s="3" t="inlineStr"/>
    </row>
    <row r="6" ht="41" customHeight="1">
      <c r="A6" s="2" t="inlineStr">
        <is>
          <t>2.</t>
        </is>
      </c>
      <c r="B6" s="3" t="inlineStr">
        <is>
          <t>List your jobs on the Jobs tab: job code, client, materials, the quoted price, and your estimate split into labor, materials and overhead. Those five white columns are the only things you type.</t>
        </is>
      </c>
    </row>
    <row r="7">
      <c r="A7" s="2" t="inlineStr"/>
      <c r="B7" s="3" t="inlineStr"/>
    </row>
    <row r="8" ht="28" customHeight="1">
      <c r="A8" s="2" t="inlineStr">
        <is>
          <t>3.</t>
        </is>
      </c>
      <c r="B8" s="3" t="inlineStr">
        <is>
          <t>Enter hours on the Hours tab as they happen — one row per person per day per job code. Put overtime hours in their own column so the premium can be priced separately.</t>
        </is>
      </c>
    </row>
    <row r="9" ht="41" customHeight="1">
      <c r="A9" s="2" t="inlineStr"/>
      <c r="B9" s="4" t="inlineStr">
        <is>
          <t>Use the code NON-BILLABLE for paid time that belongs to no job: travel, waiting on materials, meetings, training, rework. The sheet spreads that cost across jobs in proportion to their direct hours.</t>
        </is>
      </c>
    </row>
    <row r="10">
      <c r="A10" s="2" t="inlineStr"/>
      <c r="B10" s="3" t="inlineStr"/>
    </row>
    <row r="11" ht="41" customHeight="1">
      <c r="A11" s="2" t="inlineStr">
        <is>
          <t>4.</t>
        </is>
      </c>
      <c r="B11" s="3" t="inlineStr">
        <is>
          <t>Read the results on the Jobs tab. Burdened labor, overtime premium, allocated overhead, the non-billable share, total job cost, gross margin and variance against your estimate are all calculated.</t>
        </is>
      </c>
    </row>
    <row r="12">
      <c r="A12" s="2" t="inlineStr"/>
      <c r="B12" s="3" t="inlineStr"/>
    </row>
    <row r="13" ht="28" customHeight="1">
      <c r="A13" s="2" t="inlineStr">
        <is>
          <t>5.</t>
        </is>
      </c>
      <c r="B13" s="3" t="inlineStr">
        <is>
          <t>Compare variance by component, not on the total. A labor overrun and a materials overrun of the same size need different fixes.</t>
        </is>
      </c>
    </row>
    <row r="14">
      <c r="A14" s="2" t="inlineStr"/>
      <c r="B14" s="3" t="inlineStr"/>
    </row>
    <row r="15" ht="28" customHeight="1">
      <c r="A15" s="2" t="inlineStr"/>
      <c r="B15" s="4" t="inlineStr">
        <is>
          <t>The sheet opens with a worked two-job week already filled in, so you can see every formula against known numbers. Delete those rows on the Hours and Jobs tabs when you start your own.</t>
        </is>
      </c>
    </row>
    <row r="16">
      <c r="A16" s="2" t="inlineStr"/>
      <c r="B16" s="3" t="inlineStr"/>
    </row>
    <row r="17" ht="41" customHeight="1">
      <c r="A17" s="2" t="inlineStr"/>
      <c r="B17" s="4" t="inlineStr">
        <is>
          <t>One rule the arithmetic cannot enforce: the job code has to be inside the time entry, recorded as the work happens. Hours reconstructed on Friday drift toward round numbers and lose the short tasks.</t>
        </is>
      </c>
    </row>
  </sheetData>
  <mergeCells count="1">
    <mergeCell ref="A1:B1"/>
  </mergeCells>
  <pageMargins left="0.3" right="0.3" top="0.4" bottom="0.4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2" customWidth="1" min="3" max="3"/>
  </cols>
  <sheetData>
    <row r="1" ht="26" customHeight="1">
      <c r="A1" s="1" t="inlineStr">
        <is>
          <t>Settings — change these, not the formulas</t>
        </is>
      </c>
    </row>
    <row r="3">
      <c r="A3" s="5" t="inlineStr">
        <is>
          <t>You enter</t>
        </is>
      </c>
    </row>
    <row r="4" ht="30" customHeight="1">
      <c r="A4" s="6" t="inlineStr">
        <is>
          <t>Base hourly wage</t>
        </is>
      </c>
      <c r="B4" s="7" t="n">
        <v>28</v>
      </c>
      <c r="C4" s="8" t="inlineStr">
        <is>
          <t>What the worker is paid per hour.</t>
        </is>
      </c>
    </row>
    <row r="5" ht="30" customHeight="1">
      <c r="A5" s="6" t="inlineStr">
        <is>
          <t>Burden multiplier</t>
        </is>
      </c>
      <c r="B5" s="9" t="n">
        <v>1.4287</v>
      </c>
      <c r="C5" s="8" t="inlineStr">
        <is>
          <t>(payroll taxes + benefits + paid leave + insurance) ÷ wages. 1.4287 is the US private-sector average: BLS Employer Costs for Employee Compensation, June 2026, released 9 September 2026.</t>
        </is>
      </c>
    </row>
    <row r="6" ht="30" customHeight="1">
      <c r="A6" s="6" t="inlineStr">
        <is>
          <t>Overtime multiplier</t>
        </is>
      </c>
      <c r="B6" s="10" t="n">
        <v>1.5</v>
      </c>
      <c r="C6" s="8" t="inlineStr">
        <is>
          <t>1.5 under the FLSA. The sheet prices only the premium above base pay, because the straight-time hour is already in burdened labor.</t>
        </is>
      </c>
    </row>
    <row r="7" ht="30" customHeight="1">
      <c r="A7" s="6" t="inlineStr">
        <is>
          <t>Overhead for the period</t>
        </is>
      </c>
      <c r="B7" s="7" t="n">
        <v>9600</v>
      </c>
      <c r="C7" s="8" t="inlineStr">
        <is>
          <t>Rent, utilities, insurance, software, equipment — everything that belongs to the period rather than to a job.</t>
        </is>
      </c>
    </row>
    <row r="8" ht="30" customHeight="1">
      <c r="A8" s="6" t="inlineStr">
        <is>
          <t>Direct labor hours in the period</t>
        </is>
      </c>
      <c r="B8" s="10" t="n">
        <v>320</v>
      </c>
      <c r="C8" s="8" t="inlineStr">
        <is>
          <t>Only hours booked to jobs. Non-billable hours are not in this base; they are allocated separately.</t>
        </is>
      </c>
    </row>
    <row r="9">
      <c r="A9" s="5" t="inlineStr">
        <is>
          <t>Calculated</t>
        </is>
      </c>
    </row>
    <row r="10" ht="30" customHeight="1">
      <c r="A10" s="6" t="inlineStr">
        <is>
          <t>Burdened hourly rate</t>
        </is>
      </c>
      <c r="B10" s="11">
        <f>ROUND(B4*B5,2)</f>
        <v/>
      </c>
      <c r="C10" s="8" t="inlineStr">
        <is>
          <t>What an hour actually costs you. This is the rate every job is costed at. Rounded to cents.</t>
        </is>
      </c>
    </row>
    <row r="11" ht="30" customHeight="1">
      <c r="A11" s="6" t="inlineStr">
        <is>
          <t>Overtime premium per hour</t>
        </is>
      </c>
      <c r="B11" s="11">
        <f>ROUND(B4*(B6-1),2)</f>
        <v/>
      </c>
      <c r="C11" s="8" t="inlineStr">
        <is>
          <t>The extra half-rate only. Added on top of burdened labor for overtime hours.</t>
        </is>
      </c>
    </row>
    <row r="12" ht="30" customHeight="1">
      <c r="A12" s="6" t="inlineStr">
        <is>
          <t>Predetermined overhead rate</t>
        </is>
      </c>
      <c r="B12" s="11">
        <f>ROUND(B7/B8,2)</f>
        <v/>
      </c>
      <c r="C12" s="8" t="inlineStr">
        <is>
          <t>Overhead for the period ÷ direct labor hours in the period. Recompute it when volume or overhead changes, not once a year.</t>
        </is>
      </c>
    </row>
  </sheetData>
  <mergeCells count="1">
    <mergeCell ref="A1:C1"/>
  </mergeCells>
  <pageMargins left="0.3" right="0.3" top="0.4" bottom="0.4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5" customWidth="1" min="4" max="4"/>
    <col width="15" customWidth="1" min="5" max="5"/>
    <col width="46" customWidth="1" min="6" max="6"/>
  </cols>
  <sheetData>
    <row r="1" ht="26" customHeight="1">
      <c r="A1" s="1" t="inlineStr">
        <is>
          <t>Hours — one row per person per day per job code</t>
        </is>
      </c>
    </row>
    <row r="2" ht="32" customHeight="1">
      <c r="A2" s="12" t="inlineStr">
        <is>
          <t>Date</t>
        </is>
      </c>
      <c r="B2" s="12" t="inlineStr">
        <is>
          <t>Worker</t>
        </is>
      </c>
      <c r="C2" s="12" t="inlineStr">
        <is>
          <t>Job code</t>
        </is>
      </c>
      <c r="D2" s="12" t="inlineStr">
        <is>
          <t>Regular hours</t>
        </is>
      </c>
      <c r="E2" s="12" t="inlineStr">
        <is>
          <t>Overtime hours</t>
        </is>
      </c>
      <c r="F2" s="12" t="inlineStr">
        <is>
          <t>Note</t>
        </is>
      </c>
    </row>
    <row r="3">
      <c r="A3" s="13" t="n"/>
      <c r="B3" s="14" t="n"/>
      <c r="C3" s="14" t="n"/>
      <c r="D3" s="10" t="n"/>
      <c r="E3" s="10" t="n"/>
      <c r="F3" s="14" t="n"/>
    </row>
    <row r="4">
      <c r="A4" s="13" t="n"/>
      <c r="B4" s="14" t="n"/>
      <c r="C4" s="14" t="n"/>
      <c r="D4" s="10" t="n"/>
      <c r="E4" s="10" t="n"/>
      <c r="F4" s="14" t="n"/>
    </row>
    <row r="5">
      <c r="A5" s="13" t="n"/>
      <c r="B5" s="14" t="n"/>
      <c r="C5" s="14" t="n"/>
      <c r="D5" s="10" t="n"/>
      <c r="E5" s="10" t="n"/>
      <c r="F5" s="14" t="n"/>
    </row>
    <row r="6">
      <c r="A6" s="13" t="n"/>
      <c r="B6" s="14" t="n"/>
      <c r="C6" s="14" t="n"/>
      <c r="D6" s="10" t="n"/>
      <c r="E6" s="10" t="n"/>
      <c r="F6" s="14" t="n"/>
    </row>
    <row r="7">
      <c r="A7" s="13" t="n"/>
      <c r="B7" s="14" t="n"/>
      <c r="C7" s="14" t="n"/>
      <c r="D7" s="10" t="n"/>
      <c r="E7" s="10" t="n"/>
      <c r="F7" s="14" t="n"/>
    </row>
    <row r="8">
      <c r="A8" s="13" t="n"/>
      <c r="B8" s="14" t="n"/>
      <c r="C8" s="14" t="n"/>
      <c r="D8" s="10" t="n"/>
      <c r="E8" s="10" t="n"/>
      <c r="F8" s="14" t="n"/>
    </row>
    <row r="9">
      <c r="A9" s="13" t="n"/>
      <c r="B9" s="14" t="n"/>
      <c r="C9" s="14" t="n"/>
      <c r="D9" s="10" t="n"/>
      <c r="E9" s="10" t="n"/>
      <c r="F9" s="14" t="n"/>
    </row>
    <row r="10">
      <c r="A10" s="13" t="n"/>
      <c r="B10" s="14" t="n"/>
      <c r="C10" s="14" t="n"/>
      <c r="D10" s="10" t="n"/>
      <c r="E10" s="10" t="n"/>
      <c r="F10" s="14" t="n"/>
    </row>
    <row r="11">
      <c r="A11" s="13" t="n"/>
      <c r="B11" s="14" t="n"/>
      <c r="C11" s="14" t="n"/>
      <c r="D11" s="10" t="n"/>
      <c r="E11" s="10" t="n"/>
      <c r="F11" s="14" t="n"/>
    </row>
    <row r="12">
      <c r="A12" s="13" t="n"/>
      <c r="B12" s="14" t="n"/>
      <c r="C12" s="14" t="n"/>
      <c r="D12" s="10" t="n"/>
      <c r="E12" s="10" t="n"/>
      <c r="F12" s="14" t="n"/>
    </row>
    <row r="13">
      <c r="A13" s="13" t="n"/>
      <c r="B13" s="14" t="n"/>
      <c r="C13" s="14" t="n"/>
      <c r="D13" s="10" t="n"/>
      <c r="E13" s="10" t="n"/>
      <c r="F13" s="14" t="n"/>
    </row>
    <row r="14">
      <c r="A14" s="13" t="n"/>
      <c r="B14" s="14" t="n"/>
      <c r="C14" s="14" t="n"/>
      <c r="D14" s="10" t="n"/>
      <c r="E14" s="10" t="n"/>
      <c r="F14" s="14" t="n"/>
    </row>
    <row r="15">
      <c r="A15" s="13" t="n"/>
      <c r="B15" s="14" t="n"/>
      <c r="C15" s="14" t="n"/>
      <c r="D15" s="10" t="n"/>
      <c r="E15" s="10" t="n"/>
      <c r="F15" s="14" t="n"/>
    </row>
    <row r="16">
      <c r="A16" s="13" t="n"/>
      <c r="B16" s="14" t="n"/>
      <c r="C16" s="14" t="n"/>
      <c r="D16" s="10" t="n"/>
      <c r="E16" s="10" t="n"/>
      <c r="F16" s="14" t="n"/>
    </row>
    <row r="17">
      <c r="A17" s="13" t="n"/>
      <c r="B17" s="14" t="n"/>
      <c r="C17" s="14" t="n"/>
      <c r="D17" s="10" t="n"/>
      <c r="E17" s="10" t="n"/>
      <c r="F17" s="14" t="n"/>
    </row>
    <row r="18">
      <c r="A18" s="13" t="n"/>
      <c r="B18" s="14" t="n"/>
      <c r="C18" s="14" t="n"/>
      <c r="D18" s="10" t="n"/>
      <c r="E18" s="10" t="n"/>
      <c r="F18" s="14" t="n"/>
    </row>
    <row r="19">
      <c r="A19" s="13" t="n"/>
      <c r="B19" s="14" t="n"/>
      <c r="C19" s="14" t="n"/>
      <c r="D19" s="10" t="n"/>
      <c r="E19" s="10" t="n"/>
      <c r="F19" s="14" t="n"/>
    </row>
    <row r="20">
      <c r="A20" s="13" t="n"/>
      <c r="B20" s="14" t="n"/>
      <c r="C20" s="14" t="n"/>
      <c r="D20" s="10" t="n"/>
      <c r="E20" s="10" t="n"/>
      <c r="F20" s="14" t="n"/>
    </row>
    <row r="21">
      <c r="A21" s="13" t="n"/>
      <c r="B21" s="14" t="n"/>
      <c r="C21" s="14" t="n"/>
      <c r="D21" s="10" t="n"/>
      <c r="E21" s="10" t="n"/>
      <c r="F21" s="14" t="n"/>
    </row>
    <row r="22">
      <c r="A22" s="13" t="n"/>
      <c r="B22" s="14" t="n"/>
      <c r="C22" s="14" t="n"/>
      <c r="D22" s="10" t="n"/>
      <c r="E22" s="10" t="n"/>
      <c r="F22" s="14" t="n"/>
    </row>
    <row r="23">
      <c r="A23" s="13" t="n"/>
      <c r="B23" s="14" t="n"/>
      <c r="C23" s="14" t="n"/>
      <c r="D23" s="10" t="n"/>
      <c r="E23" s="10" t="n"/>
      <c r="F23" s="14" t="n"/>
    </row>
    <row r="24">
      <c r="A24" s="13" t="n"/>
      <c r="B24" s="14" t="n"/>
      <c r="C24" s="14" t="n"/>
      <c r="D24" s="10" t="n"/>
      <c r="E24" s="10" t="n"/>
      <c r="F24" s="14" t="n"/>
    </row>
    <row r="25">
      <c r="A25" s="13" t="n"/>
      <c r="B25" s="14" t="n"/>
      <c r="C25" s="14" t="n"/>
      <c r="D25" s="10" t="n"/>
      <c r="E25" s="10" t="n"/>
      <c r="F25" s="14" t="n"/>
    </row>
    <row r="26">
      <c r="A26" s="13" t="n"/>
      <c r="B26" s="14" t="n"/>
      <c r="C26" s="14" t="n"/>
      <c r="D26" s="10" t="n"/>
      <c r="E26" s="10" t="n"/>
      <c r="F26" s="14" t="n"/>
    </row>
    <row r="27">
      <c r="A27" s="13" t="n"/>
      <c r="B27" s="14" t="n"/>
      <c r="C27" s="14" t="n"/>
      <c r="D27" s="10" t="n"/>
      <c r="E27" s="10" t="n"/>
      <c r="F27" s="14" t="n"/>
    </row>
    <row r="28">
      <c r="A28" s="13" t="n"/>
      <c r="B28" s="14" t="n"/>
      <c r="C28" s="14" t="n"/>
      <c r="D28" s="10" t="n"/>
      <c r="E28" s="10" t="n"/>
      <c r="F28" s="14" t="n"/>
    </row>
    <row r="29">
      <c r="A29" s="13" t="n"/>
      <c r="B29" s="14" t="n"/>
      <c r="C29" s="14" t="n"/>
      <c r="D29" s="10" t="n"/>
      <c r="E29" s="10" t="n"/>
      <c r="F29" s="14" t="n"/>
    </row>
    <row r="30">
      <c r="A30" s="13" t="n"/>
      <c r="B30" s="14" t="n"/>
      <c r="C30" s="14" t="n"/>
      <c r="D30" s="10" t="n"/>
      <c r="E30" s="10" t="n"/>
      <c r="F30" s="14" t="n"/>
    </row>
    <row r="31">
      <c r="A31" s="13" t="n"/>
      <c r="B31" s="14" t="n"/>
      <c r="C31" s="14" t="n"/>
      <c r="D31" s="10" t="n"/>
      <c r="E31" s="10" t="n"/>
      <c r="F31" s="14" t="n"/>
    </row>
    <row r="32">
      <c r="A32" s="13" t="n"/>
      <c r="B32" s="14" t="n"/>
      <c r="C32" s="14" t="n"/>
      <c r="D32" s="10" t="n"/>
      <c r="E32" s="10" t="n"/>
      <c r="F32" s="14" t="n"/>
    </row>
    <row r="33">
      <c r="A33" s="13" t="n"/>
      <c r="B33" s="14" t="n"/>
      <c r="C33" s="14" t="n"/>
      <c r="D33" s="10" t="n"/>
      <c r="E33" s="10" t="n"/>
      <c r="F33" s="14" t="n"/>
    </row>
    <row r="34">
      <c r="A34" s="13" t="n"/>
      <c r="B34" s="14" t="n"/>
      <c r="C34" s="14" t="n"/>
      <c r="D34" s="10" t="n"/>
      <c r="E34" s="10" t="n"/>
      <c r="F34" s="14" t="n"/>
    </row>
    <row r="35">
      <c r="A35" s="13" t="n"/>
      <c r="B35" s="14" t="n"/>
      <c r="C35" s="14" t="n"/>
      <c r="D35" s="10" t="n"/>
      <c r="E35" s="10" t="n"/>
      <c r="F35" s="14" t="n"/>
    </row>
    <row r="36">
      <c r="A36" s="13" t="n"/>
      <c r="B36" s="14" t="n"/>
      <c r="C36" s="14" t="n"/>
      <c r="D36" s="10" t="n"/>
      <c r="E36" s="10" t="n"/>
      <c r="F36" s="14" t="n"/>
    </row>
    <row r="37">
      <c r="A37" s="13" t="n"/>
      <c r="B37" s="14" t="n"/>
      <c r="C37" s="14" t="n"/>
      <c r="D37" s="10" t="n"/>
      <c r="E37" s="10" t="n"/>
      <c r="F37" s="14" t="n"/>
    </row>
    <row r="38">
      <c r="A38" s="13" t="n"/>
      <c r="B38" s="14" t="n"/>
      <c r="C38" s="14" t="n"/>
      <c r="D38" s="10" t="n"/>
      <c r="E38" s="10" t="n"/>
      <c r="F38" s="14" t="n"/>
    </row>
    <row r="39">
      <c r="A39" s="13" t="n"/>
      <c r="B39" s="14" t="n"/>
      <c r="C39" s="14" t="n"/>
      <c r="D39" s="10" t="n"/>
      <c r="E39" s="10" t="n"/>
      <c r="F39" s="14" t="n"/>
    </row>
    <row r="40">
      <c r="A40" s="13" t="n"/>
      <c r="B40" s="14" t="n"/>
      <c r="C40" s="14" t="n"/>
      <c r="D40" s="10" t="n"/>
      <c r="E40" s="10" t="n"/>
      <c r="F40" s="14" t="n"/>
    </row>
    <row r="41">
      <c r="A41" s="13" t="n"/>
      <c r="B41" s="14" t="n"/>
      <c r="C41" s="14" t="n"/>
      <c r="D41" s="10" t="n"/>
      <c r="E41" s="10" t="n"/>
      <c r="F41" s="14" t="n"/>
    </row>
    <row r="42">
      <c r="A42" s="13" t="n"/>
      <c r="B42" s="14" t="n"/>
      <c r="C42" s="14" t="n"/>
      <c r="D42" s="10" t="n"/>
      <c r="E42" s="10" t="n"/>
      <c r="F42" s="14" t="n"/>
    </row>
    <row r="43">
      <c r="A43" s="13" t="n"/>
      <c r="B43" s="14" t="n"/>
      <c r="C43" s="14" t="n"/>
      <c r="D43" s="10" t="n"/>
      <c r="E43" s="10" t="n"/>
      <c r="F43" s="14" t="n"/>
    </row>
    <row r="44">
      <c r="A44" s="13" t="n"/>
      <c r="B44" s="14" t="n"/>
      <c r="C44" s="14" t="n"/>
      <c r="D44" s="10" t="n"/>
      <c r="E44" s="10" t="n"/>
      <c r="F44" s="14" t="n"/>
    </row>
    <row r="45">
      <c r="A45" s="13" t="n"/>
      <c r="B45" s="14" t="n"/>
      <c r="C45" s="14" t="n"/>
      <c r="D45" s="10" t="n"/>
      <c r="E45" s="10" t="n"/>
      <c r="F45" s="14" t="n"/>
    </row>
    <row r="46">
      <c r="A46" s="13" t="n"/>
      <c r="B46" s="14" t="n"/>
      <c r="C46" s="14" t="n"/>
      <c r="D46" s="10" t="n"/>
      <c r="E46" s="10" t="n"/>
      <c r="F46" s="14" t="n"/>
    </row>
    <row r="47">
      <c r="A47" s="13" t="n"/>
      <c r="B47" s="14" t="n"/>
      <c r="C47" s="14" t="n"/>
      <c r="D47" s="10" t="n"/>
      <c r="E47" s="10" t="n"/>
      <c r="F47" s="14" t="n"/>
    </row>
    <row r="48">
      <c r="A48" s="13" t="n"/>
      <c r="B48" s="14" t="n"/>
      <c r="C48" s="14" t="n"/>
      <c r="D48" s="10" t="n"/>
      <c r="E48" s="10" t="n"/>
      <c r="F48" s="14" t="n"/>
    </row>
    <row r="49">
      <c r="A49" s="13" t="n"/>
      <c r="B49" s="14" t="n"/>
      <c r="C49" s="14" t="n"/>
      <c r="D49" s="10" t="n"/>
      <c r="E49" s="10" t="n"/>
      <c r="F49" s="14" t="n"/>
    </row>
    <row r="50">
      <c r="A50" s="13" t="n"/>
      <c r="B50" s="14" t="n"/>
      <c r="C50" s="14" t="n"/>
      <c r="D50" s="10" t="n"/>
      <c r="E50" s="10" t="n"/>
      <c r="F50" s="14" t="n"/>
    </row>
    <row r="51">
      <c r="A51" s="13" t="n"/>
      <c r="B51" s="14" t="n"/>
      <c r="C51" s="14" t="n"/>
      <c r="D51" s="10" t="n"/>
      <c r="E51" s="10" t="n"/>
      <c r="F51" s="14" t="n"/>
    </row>
    <row r="52">
      <c r="A52" s="13" t="n"/>
      <c r="B52" s="14" t="n"/>
      <c r="C52" s="14" t="n"/>
      <c r="D52" s="10" t="n"/>
      <c r="E52" s="10" t="n"/>
      <c r="F52" s="14" t="n"/>
    </row>
    <row r="53">
      <c r="A53" s="13" t="n"/>
      <c r="B53" s="14" t="n"/>
      <c r="C53" s="14" t="n"/>
      <c r="D53" s="10" t="n"/>
      <c r="E53" s="10" t="n"/>
      <c r="F53" s="14" t="n"/>
    </row>
    <row r="54">
      <c r="A54" s="13" t="n"/>
      <c r="B54" s="14" t="n"/>
      <c r="C54" s="14" t="n"/>
      <c r="D54" s="10" t="n"/>
      <c r="E54" s="10" t="n"/>
      <c r="F54" s="14" t="n"/>
    </row>
    <row r="55">
      <c r="A55" s="13" t="n"/>
      <c r="B55" s="14" t="n"/>
      <c r="C55" s="14" t="n"/>
      <c r="D55" s="10" t="n"/>
      <c r="E55" s="10" t="n"/>
      <c r="F55" s="14" t="n"/>
    </row>
    <row r="56">
      <c r="A56" s="13" t="n"/>
      <c r="B56" s="14" t="n"/>
      <c r="C56" s="14" t="n"/>
      <c r="D56" s="10" t="n"/>
      <c r="E56" s="10" t="n"/>
      <c r="F56" s="14" t="n"/>
    </row>
    <row r="57">
      <c r="A57" s="13" t="n"/>
      <c r="B57" s="14" t="n"/>
      <c r="C57" s="14" t="n"/>
      <c r="D57" s="10" t="n"/>
      <c r="E57" s="10" t="n"/>
      <c r="F57" s="14" t="n"/>
    </row>
    <row r="58">
      <c r="A58" s="13" t="n"/>
      <c r="B58" s="14" t="n"/>
      <c r="C58" s="14" t="n"/>
      <c r="D58" s="10" t="n"/>
      <c r="E58" s="10" t="n"/>
      <c r="F58" s="14" t="n"/>
    </row>
    <row r="59">
      <c r="A59" s="13" t="n"/>
      <c r="B59" s="14" t="n"/>
      <c r="C59" s="14" t="n"/>
      <c r="D59" s="10" t="n"/>
      <c r="E59" s="10" t="n"/>
      <c r="F59" s="14" t="n"/>
    </row>
    <row r="60">
      <c r="A60" s="13" t="n"/>
      <c r="B60" s="14" t="n"/>
      <c r="C60" s="14" t="n"/>
      <c r="D60" s="10" t="n"/>
      <c r="E60" s="10" t="n"/>
      <c r="F60" s="14" t="n"/>
    </row>
    <row r="61">
      <c r="A61" s="13" t="n"/>
      <c r="B61" s="14" t="n"/>
      <c r="C61" s="14" t="n"/>
      <c r="D61" s="10" t="n"/>
      <c r="E61" s="10" t="n"/>
      <c r="F61" s="14" t="n"/>
    </row>
    <row r="62">
      <c r="A62" s="13" t="n"/>
      <c r="B62" s="14" t="n"/>
      <c r="C62" s="14" t="n"/>
      <c r="D62" s="10" t="n"/>
      <c r="E62" s="10" t="n"/>
      <c r="F62" s="14" t="n"/>
    </row>
    <row r="64">
      <c r="C64" s="2" t="inlineStr">
        <is>
          <t>Total hours entered</t>
        </is>
      </c>
      <c r="D64" s="15">
        <f>SUM(D3:D62)</f>
        <v/>
      </c>
      <c r="E64" s="15">
        <f>SUM(E3:E62)</f>
        <v/>
      </c>
    </row>
  </sheetData>
  <mergeCells count="1">
    <mergeCell ref="A1:F1"/>
  </mergeCells>
  <dataValidations count="1">
    <dataValidation sqref="C3:C62" showDropDown="0" showInputMessage="0" showErrorMessage="0" allowBlank="1" errorTitle="Unknown job code" error="Pick a job code from the Jobs tab, or add the job there first." type="list">
      <formula1>=Jobs!$A$4:$A$15</formula1>
    </dataValidation>
  </dataValidations>
  <pageMargins left="0.3" right="0.3" top="0.4" bottom="0.4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11" customWidth="1" min="11" max="11"/>
    <col width="10" customWidth="1" min="12" max="12"/>
    <col width="13" customWidth="1" min="13" max="13"/>
    <col width="12" customWidth="1" min="14" max="14"/>
    <col width="14" customWidth="1" min="15" max="15"/>
    <col width="14" customWidth="1" min="16" max="16"/>
    <col width="14" customWidth="1" min="17" max="17"/>
    <col width="11" customWidth="1" min="18" max="18"/>
    <col width="13" customWidth="1" min="19" max="19"/>
    <col width="14" customWidth="1" min="20" max="20"/>
    <col width="14" customWidth="1" min="21" max="21"/>
    <col width="12" customWidth="1" min="22" max="22"/>
    <col width="11" customWidth="1" min="23" max="23"/>
  </cols>
  <sheetData>
    <row r="1" ht="26" customHeight="1">
      <c r="A1" s="1" t="inlineStr">
        <is>
          <t>Jobs — type the white columns, read the shaded ones</t>
        </is>
      </c>
    </row>
    <row r="2">
      <c r="A2" s="16" t="inlineStr">
        <is>
          <t>You enter</t>
        </is>
      </c>
      <c r="K2" s="16" t="inlineStr">
        <is>
          <t>Calculated cost</t>
        </is>
      </c>
      <c r="S2" s="16" t="inlineStr">
        <is>
          <t>Estimate vs actual</t>
        </is>
      </c>
    </row>
    <row r="3" ht="32" customHeight="1">
      <c r="A3" s="12" t="inlineStr">
        <is>
          <t>Job code</t>
        </is>
      </c>
      <c r="B3" s="12" t="inlineStr">
        <is>
          <t>Client</t>
        </is>
      </c>
      <c r="C3" s="12" t="inlineStr">
        <is>
          <t>Start</t>
        </is>
      </c>
      <c r="D3" s="12" t="inlineStr">
        <is>
          <t>End</t>
        </is>
      </c>
      <c r="E3" s="12" t="inlineStr">
        <is>
          <t>Direct materials</t>
        </is>
      </c>
      <c r="F3" s="12" t="inlineStr">
        <is>
          <t>Indirect materials</t>
        </is>
      </c>
      <c r="G3" s="12" t="inlineStr">
        <is>
          <t>Quoted price</t>
        </is>
      </c>
      <c r="H3" s="12" t="inlineStr">
        <is>
          <t>Est. labor</t>
        </is>
      </c>
      <c r="I3" s="12" t="inlineStr">
        <is>
          <t>Est. materials</t>
        </is>
      </c>
      <c r="J3" s="12" t="inlineStr">
        <is>
          <t>Est. overhead</t>
        </is>
      </c>
      <c r="K3" s="12" t="inlineStr">
        <is>
          <t>Direct hours</t>
        </is>
      </c>
      <c r="L3" s="12" t="inlineStr">
        <is>
          <t>OT hours</t>
        </is>
      </c>
      <c r="M3" s="12" t="inlineStr">
        <is>
          <t>Burdened labor</t>
        </is>
      </c>
      <c r="N3" s="12" t="inlineStr">
        <is>
          <t>OT premium</t>
        </is>
      </c>
      <c r="O3" s="12" t="inlineStr">
        <is>
          <t>Allocated overhead</t>
        </is>
      </c>
      <c r="P3" s="12" t="inlineStr">
        <is>
          <t>Non-billable share</t>
        </is>
      </c>
      <c r="Q3" s="12" t="inlineStr">
        <is>
          <t>Total job cost</t>
        </is>
      </c>
      <c r="R3" s="12" t="inlineStr">
        <is>
          <t>Gross margin</t>
        </is>
      </c>
      <c r="S3" s="12" t="inlineStr">
        <is>
          <t>Labor variance</t>
        </is>
      </c>
      <c r="T3" s="12" t="inlineStr">
        <is>
          <t>Materials variance</t>
        </is>
      </c>
      <c r="U3" s="12" t="inlineStr">
        <is>
          <t>Overhead variance</t>
        </is>
      </c>
      <c r="V3" s="12" t="inlineStr">
        <is>
          <t>Total variance</t>
        </is>
      </c>
      <c r="W3" s="12" t="inlineStr">
        <is>
          <t>Variance %</t>
        </is>
      </c>
    </row>
    <row r="4">
      <c r="A4" s="17" t="n"/>
      <c r="B4" s="17" t="n"/>
      <c r="C4" s="13" t="n"/>
      <c r="D4" s="13" t="n"/>
      <c r="E4" s="7" t="n"/>
      <c r="F4" s="7" t="n"/>
      <c r="G4" s="7" t="n"/>
      <c r="H4" s="7" t="n"/>
      <c r="I4" s="7" t="n"/>
      <c r="J4" s="7" t="n"/>
      <c r="K4" s="18">
        <f>IF(OR($A4="",$A4="NON-BILLABLE"),"",SUMIF(Hours!$C$3:$C$62,$A4,Hours!$D$3:$D$62)+SUMIF(Hours!$C$3:$C$62,$A4,Hours!$E$3:$E$62))</f>
        <v/>
      </c>
      <c r="L4" s="18">
        <f>IF(OR($A4="",$A4="NON-BILLABLE"),"",SUMIF(Hours!$C$3:$C$62,$A4,Hours!$E$3:$E$62))</f>
        <v/>
      </c>
      <c r="M4" s="11">
        <f>IF(OR($A4="",$A4="NON-BILLABLE"),"",K4*Settings!B10)</f>
        <v/>
      </c>
      <c r="N4" s="11">
        <f>IF(OR($A4="",$A4="NON-BILLABLE"),"",L4*Settings!B11)</f>
        <v/>
      </c>
      <c r="O4" s="11">
        <f>IF(OR($A4="",$A4="NON-BILLABLE"),"",K4*Settings!B12)</f>
        <v/>
      </c>
      <c r="P4" s="11">
        <f>IF(OR($A4="",$A4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4/(SUMIF(Hours!$C$3:$C$62,"&lt;&gt;"&amp;"NON-BILLABLE",Hours!$D$3:$D$62)+SUMIF(Hours!$C$3:$C$62,"&lt;&gt;"&amp;"NON-BILLABLE",Hours!$E$3:$E$62))))</f>
        <v/>
      </c>
      <c r="Q4" s="19">
        <f>IF(OR($A4="",$A4="NON-BILLABLE"),"",M4+N4+E4+F4+O4+P4)</f>
        <v/>
      </c>
      <c r="R4" s="20">
        <f>IF(OR($A4="",$A4="NON-BILLABLE"),"",IF(G4=0,"",(G4-Q4)/G4))</f>
        <v/>
      </c>
      <c r="S4" s="11">
        <f>IF(OR($A4="",$A4="NON-BILLABLE"),"",M4+N4-H4)</f>
        <v/>
      </c>
      <c r="T4" s="11">
        <f>IF(OR($A4="",$A4="NON-BILLABLE"),"",E4+F4-I4)</f>
        <v/>
      </c>
      <c r="U4" s="11">
        <f>IF(OR($A4="",$A4="NON-BILLABLE"),"",O4-J4)</f>
        <v/>
      </c>
      <c r="V4" s="11">
        <f>IF(OR($A4="",$A4="NON-BILLABLE"),"",Q4-(H4+I4+J4))</f>
        <v/>
      </c>
      <c r="W4" s="21">
        <f>IF(OR($A4="",$A4="NON-BILLABLE"),"",IF((H4+I4+J4)=0,"",V4/(H4+I4+J4)))</f>
        <v/>
      </c>
    </row>
    <row r="5">
      <c r="A5" s="17" t="n"/>
      <c r="B5" s="17" t="n"/>
      <c r="C5" s="13" t="n"/>
      <c r="D5" s="13" t="n"/>
      <c r="E5" s="7" t="n"/>
      <c r="F5" s="7" t="n"/>
      <c r="G5" s="7" t="n"/>
      <c r="H5" s="7" t="n"/>
      <c r="I5" s="7" t="n"/>
      <c r="J5" s="7" t="n"/>
      <c r="K5" s="18">
        <f>IF(OR($A5="",$A5="NON-BILLABLE"),"",SUMIF(Hours!$C$3:$C$62,$A5,Hours!$D$3:$D$62)+SUMIF(Hours!$C$3:$C$62,$A5,Hours!$E$3:$E$62))</f>
        <v/>
      </c>
      <c r="L5" s="18">
        <f>IF(OR($A5="",$A5="NON-BILLABLE"),"",SUMIF(Hours!$C$3:$C$62,$A5,Hours!$E$3:$E$62))</f>
        <v/>
      </c>
      <c r="M5" s="11">
        <f>IF(OR($A5="",$A5="NON-BILLABLE"),"",K5*Settings!B10)</f>
        <v/>
      </c>
      <c r="N5" s="11">
        <f>IF(OR($A5="",$A5="NON-BILLABLE"),"",L5*Settings!B11)</f>
        <v/>
      </c>
      <c r="O5" s="11">
        <f>IF(OR($A5="",$A5="NON-BILLABLE"),"",K5*Settings!B12)</f>
        <v/>
      </c>
      <c r="P5" s="11">
        <f>IF(OR($A5="",$A5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5/(SUMIF(Hours!$C$3:$C$62,"&lt;&gt;"&amp;"NON-BILLABLE",Hours!$D$3:$D$62)+SUMIF(Hours!$C$3:$C$62,"&lt;&gt;"&amp;"NON-BILLABLE",Hours!$E$3:$E$62))))</f>
        <v/>
      </c>
      <c r="Q5" s="19">
        <f>IF(OR($A5="",$A5="NON-BILLABLE"),"",M5+N5+E5+F5+O5+P5)</f>
        <v/>
      </c>
      <c r="R5" s="20">
        <f>IF(OR($A5="",$A5="NON-BILLABLE"),"",IF(G5=0,"",(G5-Q5)/G5))</f>
        <v/>
      </c>
      <c r="S5" s="11">
        <f>IF(OR($A5="",$A5="NON-BILLABLE"),"",M5+N5-H5)</f>
        <v/>
      </c>
      <c r="T5" s="11">
        <f>IF(OR($A5="",$A5="NON-BILLABLE"),"",E5+F5-I5)</f>
        <v/>
      </c>
      <c r="U5" s="11">
        <f>IF(OR($A5="",$A5="NON-BILLABLE"),"",O5-J5)</f>
        <v/>
      </c>
      <c r="V5" s="11">
        <f>IF(OR($A5="",$A5="NON-BILLABLE"),"",Q5-(H5+I5+J5))</f>
        <v/>
      </c>
      <c r="W5" s="21">
        <f>IF(OR($A5="",$A5="NON-BILLABLE"),"",IF((H5+I5+J5)=0,"",V5/(H5+I5+J5)))</f>
        <v/>
      </c>
    </row>
    <row r="6">
      <c r="A6" s="17" t="n"/>
      <c r="B6" s="17" t="n"/>
      <c r="C6" s="13" t="n"/>
      <c r="D6" s="13" t="n"/>
      <c r="E6" s="7" t="n"/>
      <c r="F6" s="7" t="n"/>
      <c r="G6" s="7" t="n"/>
      <c r="H6" s="7" t="n"/>
      <c r="I6" s="7" t="n"/>
      <c r="J6" s="7" t="n"/>
      <c r="K6" s="18">
        <f>IF(OR($A6="",$A6="NON-BILLABLE"),"",SUMIF(Hours!$C$3:$C$62,$A6,Hours!$D$3:$D$62)+SUMIF(Hours!$C$3:$C$62,$A6,Hours!$E$3:$E$62))</f>
        <v/>
      </c>
      <c r="L6" s="18">
        <f>IF(OR($A6="",$A6="NON-BILLABLE"),"",SUMIF(Hours!$C$3:$C$62,$A6,Hours!$E$3:$E$62))</f>
        <v/>
      </c>
      <c r="M6" s="11">
        <f>IF(OR($A6="",$A6="NON-BILLABLE"),"",K6*Settings!B10)</f>
        <v/>
      </c>
      <c r="N6" s="11">
        <f>IF(OR($A6="",$A6="NON-BILLABLE"),"",L6*Settings!B11)</f>
        <v/>
      </c>
      <c r="O6" s="11">
        <f>IF(OR($A6="",$A6="NON-BILLABLE"),"",K6*Settings!B12)</f>
        <v/>
      </c>
      <c r="P6" s="11">
        <f>IF(OR($A6="",$A6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6/(SUMIF(Hours!$C$3:$C$62,"&lt;&gt;"&amp;"NON-BILLABLE",Hours!$D$3:$D$62)+SUMIF(Hours!$C$3:$C$62,"&lt;&gt;"&amp;"NON-BILLABLE",Hours!$E$3:$E$62))))</f>
        <v/>
      </c>
      <c r="Q6" s="19">
        <f>IF(OR($A6="",$A6="NON-BILLABLE"),"",M6+N6+E6+F6+O6+P6)</f>
        <v/>
      </c>
      <c r="R6" s="20">
        <f>IF(OR($A6="",$A6="NON-BILLABLE"),"",IF(G6=0,"",(G6-Q6)/G6))</f>
        <v/>
      </c>
      <c r="S6" s="11">
        <f>IF(OR($A6="",$A6="NON-BILLABLE"),"",M6+N6-H6)</f>
        <v/>
      </c>
      <c r="T6" s="11">
        <f>IF(OR($A6="",$A6="NON-BILLABLE"),"",E6+F6-I6)</f>
        <v/>
      </c>
      <c r="U6" s="11">
        <f>IF(OR($A6="",$A6="NON-BILLABLE"),"",O6-J6)</f>
        <v/>
      </c>
      <c r="V6" s="11">
        <f>IF(OR($A6="",$A6="NON-BILLABLE"),"",Q6-(H6+I6+J6))</f>
        <v/>
      </c>
      <c r="W6" s="21">
        <f>IF(OR($A6="",$A6="NON-BILLABLE"),"",IF((H6+I6+J6)=0,"",V6/(H6+I6+J6)))</f>
        <v/>
      </c>
    </row>
    <row r="7">
      <c r="A7" s="17" t="n"/>
      <c r="B7" s="17" t="n"/>
      <c r="C7" s="13" t="n"/>
      <c r="D7" s="13" t="n"/>
      <c r="E7" s="7" t="n"/>
      <c r="F7" s="7" t="n"/>
      <c r="G7" s="7" t="n"/>
      <c r="H7" s="7" t="n"/>
      <c r="I7" s="7" t="n"/>
      <c r="J7" s="7" t="n"/>
      <c r="K7" s="18">
        <f>IF(OR($A7="",$A7="NON-BILLABLE"),"",SUMIF(Hours!$C$3:$C$62,$A7,Hours!$D$3:$D$62)+SUMIF(Hours!$C$3:$C$62,$A7,Hours!$E$3:$E$62))</f>
        <v/>
      </c>
      <c r="L7" s="18">
        <f>IF(OR($A7="",$A7="NON-BILLABLE"),"",SUMIF(Hours!$C$3:$C$62,$A7,Hours!$E$3:$E$62))</f>
        <v/>
      </c>
      <c r="M7" s="11">
        <f>IF(OR($A7="",$A7="NON-BILLABLE"),"",K7*Settings!B10)</f>
        <v/>
      </c>
      <c r="N7" s="11">
        <f>IF(OR($A7="",$A7="NON-BILLABLE"),"",L7*Settings!B11)</f>
        <v/>
      </c>
      <c r="O7" s="11">
        <f>IF(OR($A7="",$A7="NON-BILLABLE"),"",K7*Settings!B12)</f>
        <v/>
      </c>
      <c r="P7" s="11">
        <f>IF(OR($A7="",$A7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7/(SUMIF(Hours!$C$3:$C$62,"&lt;&gt;"&amp;"NON-BILLABLE",Hours!$D$3:$D$62)+SUMIF(Hours!$C$3:$C$62,"&lt;&gt;"&amp;"NON-BILLABLE",Hours!$E$3:$E$62))))</f>
        <v/>
      </c>
      <c r="Q7" s="19">
        <f>IF(OR($A7="",$A7="NON-BILLABLE"),"",M7+N7+E7+F7+O7+P7)</f>
        <v/>
      </c>
      <c r="R7" s="20">
        <f>IF(OR($A7="",$A7="NON-BILLABLE"),"",IF(G7=0,"",(G7-Q7)/G7))</f>
        <v/>
      </c>
      <c r="S7" s="11">
        <f>IF(OR($A7="",$A7="NON-BILLABLE"),"",M7+N7-H7)</f>
        <v/>
      </c>
      <c r="T7" s="11">
        <f>IF(OR($A7="",$A7="NON-BILLABLE"),"",E7+F7-I7)</f>
        <v/>
      </c>
      <c r="U7" s="11">
        <f>IF(OR($A7="",$A7="NON-BILLABLE"),"",O7-J7)</f>
        <v/>
      </c>
      <c r="V7" s="11">
        <f>IF(OR($A7="",$A7="NON-BILLABLE"),"",Q7-(H7+I7+J7))</f>
        <v/>
      </c>
      <c r="W7" s="21">
        <f>IF(OR($A7="",$A7="NON-BILLABLE"),"",IF((H7+I7+J7)=0,"",V7/(H7+I7+J7)))</f>
        <v/>
      </c>
    </row>
    <row r="8">
      <c r="A8" s="17" t="n"/>
      <c r="B8" s="17" t="n"/>
      <c r="C8" s="13" t="n"/>
      <c r="D8" s="13" t="n"/>
      <c r="E8" s="7" t="n"/>
      <c r="F8" s="7" t="n"/>
      <c r="G8" s="7" t="n"/>
      <c r="H8" s="7" t="n"/>
      <c r="I8" s="7" t="n"/>
      <c r="J8" s="7" t="n"/>
      <c r="K8" s="18">
        <f>IF(OR($A8="",$A8="NON-BILLABLE"),"",SUMIF(Hours!$C$3:$C$62,$A8,Hours!$D$3:$D$62)+SUMIF(Hours!$C$3:$C$62,$A8,Hours!$E$3:$E$62))</f>
        <v/>
      </c>
      <c r="L8" s="18">
        <f>IF(OR($A8="",$A8="NON-BILLABLE"),"",SUMIF(Hours!$C$3:$C$62,$A8,Hours!$E$3:$E$62))</f>
        <v/>
      </c>
      <c r="M8" s="11">
        <f>IF(OR($A8="",$A8="NON-BILLABLE"),"",K8*Settings!B10)</f>
        <v/>
      </c>
      <c r="N8" s="11">
        <f>IF(OR($A8="",$A8="NON-BILLABLE"),"",L8*Settings!B11)</f>
        <v/>
      </c>
      <c r="O8" s="11">
        <f>IF(OR($A8="",$A8="NON-BILLABLE"),"",K8*Settings!B12)</f>
        <v/>
      </c>
      <c r="P8" s="11">
        <f>IF(OR($A8="",$A8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8/(SUMIF(Hours!$C$3:$C$62,"&lt;&gt;"&amp;"NON-BILLABLE",Hours!$D$3:$D$62)+SUMIF(Hours!$C$3:$C$62,"&lt;&gt;"&amp;"NON-BILLABLE",Hours!$E$3:$E$62))))</f>
        <v/>
      </c>
      <c r="Q8" s="19">
        <f>IF(OR($A8="",$A8="NON-BILLABLE"),"",M8+N8+E8+F8+O8+P8)</f>
        <v/>
      </c>
      <c r="R8" s="20">
        <f>IF(OR($A8="",$A8="NON-BILLABLE"),"",IF(G8=0,"",(G8-Q8)/G8))</f>
        <v/>
      </c>
      <c r="S8" s="11">
        <f>IF(OR($A8="",$A8="NON-BILLABLE"),"",M8+N8-H8)</f>
        <v/>
      </c>
      <c r="T8" s="11">
        <f>IF(OR($A8="",$A8="NON-BILLABLE"),"",E8+F8-I8)</f>
        <v/>
      </c>
      <c r="U8" s="11">
        <f>IF(OR($A8="",$A8="NON-BILLABLE"),"",O8-J8)</f>
        <v/>
      </c>
      <c r="V8" s="11">
        <f>IF(OR($A8="",$A8="NON-BILLABLE"),"",Q8-(H8+I8+J8))</f>
        <v/>
      </c>
      <c r="W8" s="21">
        <f>IF(OR($A8="",$A8="NON-BILLABLE"),"",IF((H8+I8+J8)=0,"",V8/(H8+I8+J8)))</f>
        <v/>
      </c>
    </row>
    <row r="9">
      <c r="A9" s="17" t="n"/>
      <c r="B9" s="17" t="n"/>
      <c r="C9" s="13" t="n"/>
      <c r="D9" s="13" t="n"/>
      <c r="E9" s="7" t="n"/>
      <c r="F9" s="7" t="n"/>
      <c r="G9" s="7" t="n"/>
      <c r="H9" s="7" t="n"/>
      <c r="I9" s="7" t="n"/>
      <c r="J9" s="7" t="n"/>
      <c r="K9" s="18">
        <f>IF(OR($A9="",$A9="NON-BILLABLE"),"",SUMIF(Hours!$C$3:$C$62,$A9,Hours!$D$3:$D$62)+SUMIF(Hours!$C$3:$C$62,$A9,Hours!$E$3:$E$62))</f>
        <v/>
      </c>
      <c r="L9" s="18">
        <f>IF(OR($A9="",$A9="NON-BILLABLE"),"",SUMIF(Hours!$C$3:$C$62,$A9,Hours!$E$3:$E$62))</f>
        <v/>
      </c>
      <c r="M9" s="11">
        <f>IF(OR($A9="",$A9="NON-BILLABLE"),"",K9*Settings!B10)</f>
        <v/>
      </c>
      <c r="N9" s="11">
        <f>IF(OR($A9="",$A9="NON-BILLABLE"),"",L9*Settings!B11)</f>
        <v/>
      </c>
      <c r="O9" s="11">
        <f>IF(OR($A9="",$A9="NON-BILLABLE"),"",K9*Settings!B12)</f>
        <v/>
      </c>
      <c r="P9" s="11">
        <f>IF(OR($A9="",$A9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9/(SUMIF(Hours!$C$3:$C$62,"&lt;&gt;"&amp;"NON-BILLABLE",Hours!$D$3:$D$62)+SUMIF(Hours!$C$3:$C$62,"&lt;&gt;"&amp;"NON-BILLABLE",Hours!$E$3:$E$62))))</f>
        <v/>
      </c>
      <c r="Q9" s="19">
        <f>IF(OR($A9="",$A9="NON-BILLABLE"),"",M9+N9+E9+F9+O9+P9)</f>
        <v/>
      </c>
      <c r="R9" s="20">
        <f>IF(OR($A9="",$A9="NON-BILLABLE"),"",IF(G9=0,"",(G9-Q9)/G9))</f>
        <v/>
      </c>
      <c r="S9" s="11">
        <f>IF(OR($A9="",$A9="NON-BILLABLE"),"",M9+N9-H9)</f>
        <v/>
      </c>
      <c r="T9" s="11">
        <f>IF(OR($A9="",$A9="NON-BILLABLE"),"",E9+F9-I9)</f>
        <v/>
      </c>
      <c r="U9" s="11">
        <f>IF(OR($A9="",$A9="NON-BILLABLE"),"",O9-J9)</f>
        <v/>
      </c>
      <c r="V9" s="11">
        <f>IF(OR($A9="",$A9="NON-BILLABLE"),"",Q9-(H9+I9+J9))</f>
        <v/>
      </c>
      <c r="W9" s="21">
        <f>IF(OR($A9="",$A9="NON-BILLABLE"),"",IF((H9+I9+J9)=0,"",V9/(H9+I9+J9)))</f>
        <v/>
      </c>
    </row>
    <row r="10">
      <c r="A10" s="17" t="n"/>
      <c r="B10" s="17" t="n"/>
      <c r="C10" s="13" t="n"/>
      <c r="D10" s="13" t="n"/>
      <c r="E10" s="7" t="n"/>
      <c r="F10" s="7" t="n"/>
      <c r="G10" s="7" t="n"/>
      <c r="H10" s="7" t="n"/>
      <c r="I10" s="7" t="n"/>
      <c r="J10" s="7" t="n"/>
      <c r="K10" s="18">
        <f>IF(OR($A10="",$A10="NON-BILLABLE"),"",SUMIF(Hours!$C$3:$C$62,$A10,Hours!$D$3:$D$62)+SUMIF(Hours!$C$3:$C$62,$A10,Hours!$E$3:$E$62))</f>
        <v/>
      </c>
      <c r="L10" s="18">
        <f>IF(OR($A10="",$A10="NON-BILLABLE"),"",SUMIF(Hours!$C$3:$C$62,$A10,Hours!$E$3:$E$62))</f>
        <v/>
      </c>
      <c r="M10" s="11">
        <f>IF(OR($A10="",$A10="NON-BILLABLE"),"",K10*Settings!B10)</f>
        <v/>
      </c>
      <c r="N10" s="11">
        <f>IF(OR($A10="",$A10="NON-BILLABLE"),"",L10*Settings!B11)</f>
        <v/>
      </c>
      <c r="O10" s="11">
        <f>IF(OR($A10="",$A10="NON-BILLABLE"),"",K10*Settings!B12)</f>
        <v/>
      </c>
      <c r="P10" s="11">
        <f>IF(OR($A10="",$A10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10/(SUMIF(Hours!$C$3:$C$62,"&lt;&gt;"&amp;"NON-BILLABLE",Hours!$D$3:$D$62)+SUMIF(Hours!$C$3:$C$62,"&lt;&gt;"&amp;"NON-BILLABLE",Hours!$E$3:$E$62))))</f>
        <v/>
      </c>
      <c r="Q10" s="19">
        <f>IF(OR($A10="",$A10="NON-BILLABLE"),"",M10+N10+E10+F10+O10+P10)</f>
        <v/>
      </c>
      <c r="R10" s="20">
        <f>IF(OR($A10="",$A10="NON-BILLABLE"),"",IF(G10=0,"",(G10-Q10)/G10))</f>
        <v/>
      </c>
      <c r="S10" s="11">
        <f>IF(OR($A10="",$A10="NON-BILLABLE"),"",M10+N10-H10)</f>
        <v/>
      </c>
      <c r="T10" s="11">
        <f>IF(OR($A10="",$A10="NON-BILLABLE"),"",E10+F10-I10)</f>
        <v/>
      </c>
      <c r="U10" s="11">
        <f>IF(OR($A10="",$A10="NON-BILLABLE"),"",O10-J10)</f>
        <v/>
      </c>
      <c r="V10" s="11">
        <f>IF(OR($A10="",$A10="NON-BILLABLE"),"",Q10-(H10+I10+J10))</f>
        <v/>
      </c>
      <c r="W10" s="21">
        <f>IF(OR($A10="",$A10="NON-BILLABLE"),"",IF((H10+I10+J10)=0,"",V10/(H10+I10+J10)))</f>
        <v/>
      </c>
    </row>
    <row r="11">
      <c r="A11" s="17" t="n"/>
      <c r="B11" s="17" t="n"/>
      <c r="C11" s="13" t="n"/>
      <c r="D11" s="13" t="n"/>
      <c r="E11" s="7" t="n"/>
      <c r="F11" s="7" t="n"/>
      <c r="G11" s="7" t="n"/>
      <c r="H11" s="7" t="n"/>
      <c r="I11" s="7" t="n"/>
      <c r="J11" s="7" t="n"/>
      <c r="K11" s="18">
        <f>IF(OR($A11="",$A11="NON-BILLABLE"),"",SUMIF(Hours!$C$3:$C$62,$A11,Hours!$D$3:$D$62)+SUMIF(Hours!$C$3:$C$62,$A11,Hours!$E$3:$E$62))</f>
        <v/>
      </c>
      <c r="L11" s="18">
        <f>IF(OR($A11="",$A11="NON-BILLABLE"),"",SUMIF(Hours!$C$3:$C$62,$A11,Hours!$E$3:$E$62))</f>
        <v/>
      </c>
      <c r="M11" s="11">
        <f>IF(OR($A11="",$A11="NON-BILLABLE"),"",K11*Settings!B10)</f>
        <v/>
      </c>
      <c r="N11" s="11">
        <f>IF(OR($A11="",$A11="NON-BILLABLE"),"",L11*Settings!B11)</f>
        <v/>
      </c>
      <c r="O11" s="11">
        <f>IF(OR($A11="",$A11="NON-BILLABLE"),"",K11*Settings!B12)</f>
        <v/>
      </c>
      <c r="P11" s="11">
        <f>IF(OR($A11="",$A11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11/(SUMIF(Hours!$C$3:$C$62,"&lt;&gt;"&amp;"NON-BILLABLE",Hours!$D$3:$D$62)+SUMIF(Hours!$C$3:$C$62,"&lt;&gt;"&amp;"NON-BILLABLE",Hours!$E$3:$E$62))))</f>
        <v/>
      </c>
      <c r="Q11" s="19">
        <f>IF(OR($A11="",$A11="NON-BILLABLE"),"",M11+N11+E11+F11+O11+P11)</f>
        <v/>
      </c>
      <c r="R11" s="20">
        <f>IF(OR($A11="",$A11="NON-BILLABLE"),"",IF(G11=0,"",(G11-Q11)/G11))</f>
        <v/>
      </c>
      <c r="S11" s="11">
        <f>IF(OR($A11="",$A11="NON-BILLABLE"),"",M11+N11-H11)</f>
        <v/>
      </c>
      <c r="T11" s="11">
        <f>IF(OR($A11="",$A11="NON-BILLABLE"),"",E11+F11-I11)</f>
        <v/>
      </c>
      <c r="U11" s="11">
        <f>IF(OR($A11="",$A11="NON-BILLABLE"),"",O11-J11)</f>
        <v/>
      </c>
      <c r="V11" s="11">
        <f>IF(OR($A11="",$A11="NON-BILLABLE"),"",Q11-(H11+I11+J11))</f>
        <v/>
      </c>
      <c r="W11" s="21">
        <f>IF(OR($A11="",$A11="NON-BILLABLE"),"",IF((H11+I11+J11)=0,"",V11/(H11+I11+J11)))</f>
        <v/>
      </c>
    </row>
    <row r="12">
      <c r="A12" s="17" t="n"/>
      <c r="B12" s="17" t="n"/>
      <c r="C12" s="13" t="n"/>
      <c r="D12" s="13" t="n"/>
      <c r="E12" s="7" t="n"/>
      <c r="F12" s="7" t="n"/>
      <c r="G12" s="7" t="n"/>
      <c r="H12" s="7" t="n"/>
      <c r="I12" s="7" t="n"/>
      <c r="J12" s="7" t="n"/>
      <c r="K12" s="18">
        <f>IF(OR($A12="",$A12="NON-BILLABLE"),"",SUMIF(Hours!$C$3:$C$62,$A12,Hours!$D$3:$D$62)+SUMIF(Hours!$C$3:$C$62,$A12,Hours!$E$3:$E$62))</f>
        <v/>
      </c>
      <c r="L12" s="18">
        <f>IF(OR($A12="",$A12="NON-BILLABLE"),"",SUMIF(Hours!$C$3:$C$62,$A12,Hours!$E$3:$E$62))</f>
        <v/>
      </c>
      <c r="M12" s="11">
        <f>IF(OR($A12="",$A12="NON-BILLABLE"),"",K12*Settings!B10)</f>
        <v/>
      </c>
      <c r="N12" s="11">
        <f>IF(OR($A12="",$A12="NON-BILLABLE"),"",L12*Settings!B11)</f>
        <v/>
      </c>
      <c r="O12" s="11">
        <f>IF(OR($A12="",$A12="NON-BILLABLE"),"",K12*Settings!B12)</f>
        <v/>
      </c>
      <c r="P12" s="11">
        <f>IF(OR($A12="",$A12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12/(SUMIF(Hours!$C$3:$C$62,"&lt;&gt;"&amp;"NON-BILLABLE",Hours!$D$3:$D$62)+SUMIF(Hours!$C$3:$C$62,"&lt;&gt;"&amp;"NON-BILLABLE",Hours!$E$3:$E$62))))</f>
        <v/>
      </c>
      <c r="Q12" s="19">
        <f>IF(OR($A12="",$A12="NON-BILLABLE"),"",M12+N12+E12+F12+O12+P12)</f>
        <v/>
      </c>
      <c r="R12" s="20">
        <f>IF(OR($A12="",$A12="NON-BILLABLE"),"",IF(G12=0,"",(G12-Q12)/G12))</f>
        <v/>
      </c>
      <c r="S12" s="11">
        <f>IF(OR($A12="",$A12="NON-BILLABLE"),"",M12+N12-H12)</f>
        <v/>
      </c>
      <c r="T12" s="11">
        <f>IF(OR($A12="",$A12="NON-BILLABLE"),"",E12+F12-I12)</f>
        <v/>
      </c>
      <c r="U12" s="11">
        <f>IF(OR($A12="",$A12="NON-BILLABLE"),"",O12-J12)</f>
        <v/>
      </c>
      <c r="V12" s="11">
        <f>IF(OR($A12="",$A12="NON-BILLABLE"),"",Q12-(H12+I12+J12))</f>
        <v/>
      </c>
      <c r="W12" s="21">
        <f>IF(OR($A12="",$A12="NON-BILLABLE"),"",IF((H12+I12+J12)=0,"",V12/(H12+I12+J12)))</f>
        <v/>
      </c>
    </row>
    <row r="13">
      <c r="A13" s="17" t="n"/>
      <c r="B13" s="17" t="n"/>
      <c r="C13" s="13" t="n"/>
      <c r="D13" s="13" t="n"/>
      <c r="E13" s="7" t="n"/>
      <c r="F13" s="7" t="n"/>
      <c r="G13" s="7" t="n"/>
      <c r="H13" s="7" t="n"/>
      <c r="I13" s="7" t="n"/>
      <c r="J13" s="7" t="n"/>
      <c r="K13" s="18">
        <f>IF(OR($A13="",$A13="NON-BILLABLE"),"",SUMIF(Hours!$C$3:$C$62,$A13,Hours!$D$3:$D$62)+SUMIF(Hours!$C$3:$C$62,$A13,Hours!$E$3:$E$62))</f>
        <v/>
      </c>
      <c r="L13" s="18">
        <f>IF(OR($A13="",$A13="NON-BILLABLE"),"",SUMIF(Hours!$C$3:$C$62,$A13,Hours!$E$3:$E$62))</f>
        <v/>
      </c>
      <c r="M13" s="11">
        <f>IF(OR($A13="",$A13="NON-BILLABLE"),"",K13*Settings!B10)</f>
        <v/>
      </c>
      <c r="N13" s="11">
        <f>IF(OR($A13="",$A13="NON-BILLABLE"),"",L13*Settings!B11)</f>
        <v/>
      </c>
      <c r="O13" s="11">
        <f>IF(OR($A13="",$A13="NON-BILLABLE"),"",K13*Settings!B12)</f>
        <v/>
      </c>
      <c r="P13" s="11">
        <f>IF(OR($A13="",$A13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13/(SUMIF(Hours!$C$3:$C$62,"&lt;&gt;"&amp;"NON-BILLABLE",Hours!$D$3:$D$62)+SUMIF(Hours!$C$3:$C$62,"&lt;&gt;"&amp;"NON-BILLABLE",Hours!$E$3:$E$62))))</f>
        <v/>
      </c>
      <c r="Q13" s="19">
        <f>IF(OR($A13="",$A13="NON-BILLABLE"),"",M13+N13+E13+F13+O13+P13)</f>
        <v/>
      </c>
      <c r="R13" s="20">
        <f>IF(OR($A13="",$A13="NON-BILLABLE"),"",IF(G13=0,"",(G13-Q13)/G13))</f>
        <v/>
      </c>
      <c r="S13" s="11">
        <f>IF(OR($A13="",$A13="NON-BILLABLE"),"",M13+N13-H13)</f>
        <v/>
      </c>
      <c r="T13" s="11">
        <f>IF(OR($A13="",$A13="NON-BILLABLE"),"",E13+F13-I13)</f>
        <v/>
      </c>
      <c r="U13" s="11">
        <f>IF(OR($A13="",$A13="NON-BILLABLE"),"",O13-J13)</f>
        <v/>
      </c>
      <c r="V13" s="11">
        <f>IF(OR($A13="",$A13="NON-BILLABLE"),"",Q13-(H13+I13+J13))</f>
        <v/>
      </c>
      <c r="W13" s="21">
        <f>IF(OR($A13="",$A13="NON-BILLABLE"),"",IF((H13+I13+J13)=0,"",V13/(H13+I13+J13)))</f>
        <v/>
      </c>
    </row>
    <row r="14">
      <c r="A14" s="17" t="n"/>
      <c r="B14" s="17" t="n"/>
      <c r="C14" s="13" t="n"/>
      <c r="D14" s="13" t="n"/>
      <c r="E14" s="7" t="n"/>
      <c r="F14" s="7" t="n"/>
      <c r="G14" s="7" t="n"/>
      <c r="H14" s="7" t="n"/>
      <c r="I14" s="7" t="n"/>
      <c r="J14" s="7" t="n"/>
      <c r="K14" s="18">
        <f>IF(OR($A14="",$A14="NON-BILLABLE"),"",SUMIF(Hours!$C$3:$C$62,$A14,Hours!$D$3:$D$62)+SUMIF(Hours!$C$3:$C$62,$A14,Hours!$E$3:$E$62))</f>
        <v/>
      </c>
      <c r="L14" s="18">
        <f>IF(OR($A14="",$A14="NON-BILLABLE"),"",SUMIF(Hours!$C$3:$C$62,$A14,Hours!$E$3:$E$62))</f>
        <v/>
      </c>
      <c r="M14" s="11">
        <f>IF(OR($A14="",$A14="NON-BILLABLE"),"",K14*Settings!B10)</f>
        <v/>
      </c>
      <c r="N14" s="11">
        <f>IF(OR($A14="",$A14="NON-BILLABLE"),"",L14*Settings!B11)</f>
        <v/>
      </c>
      <c r="O14" s="11">
        <f>IF(OR($A14="",$A14="NON-BILLABLE"),"",K14*Settings!B12)</f>
        <v/>
      </c>
      <c r="P14" s="11">
        <f>IF(OR($A14="",$A14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14/(SUMIF(Hours!$C$3:$C$62,"&lt;&gt;"&amp;"NON-BILLABLE",Hours!$D$3:$D$62)+SUMIF(Hours!$C$3:$C$62,"&lt;&gt;"&amp;"NON-BILLABLE",Hours!$E$3:$E$62))))</f>
        <v/>
      </c>
      <c r="Q14" s="19">
        <f>IF(OR($A14="",$A14="NON-BILLABLE"),"",M14+N14+E14+F14+O14+P14)</f>
        <v/>
      </c>
      <c r="R14" s="20">
        <f>IF(OR($A14="",$A14="NON-BILLABLE"),"",IF(G14=0,"",(G14-Q14)/G14))</f>
        <v/>
      </c>
      <c r="S14" s="11">
        <f>IF(OR($A14="",$A14="NON-BILLABLE"),"",M14+N14-H14)</f>
        <v/>
      </c>
      <c r="T14" s="11">
        <f>IF(OR($A14="",$A14="NON-BILLABLE"),"",E14+F14-I14)</f>
        <v/>
      </c>
      <c r="U14" s="11">
        <f>IF(OR($A14="",$A14="NON-BILLABLE"),"",O14-J14)</f>
        <v/>
      </c>
      <c r="V14" s="11">
        <f>IF(OR($A14="",$A14="NON-BILLABLE"),"",Q14-(H14+I14+J14))</f>
        <v/>
      </c>
      <c r="W14" s="21">
        <f>IF(OR($A14="",$A14="NON-BILLABLE"),"",IF((H14+I14+J14)=0,"",V14/(H14+I14+J14)))</f>
        <v/>
      </c>
    </row>
    <row r="15">
      <c r="A15" s="17" t="n"/>
      <c r="B15" s="17" t="n"/>
      <c r="C15" s="13" t="n"/>
      <c r="D15" s="13" t="n"/>
      <c r="E15" s="7" t="n"/>
      <c r="F15" s="7" t="n"/>
      <c r="G15" s="7" t="n"/>
      <c r="H15" s="7" t="n"/>
      <c r="I15" s="7" t="n"/>
      <c r="J15" s="7" t="n"/>
      <c r="K15" s="18">
        <f>IF(OR($A15="",$A15="NON-BILLABLE"),"",SUMIF(Hours!$C$3:$C$62,$A15,Hours!$D$3:$D$62)+SUMIF(Hours!$C$3:$C$62,$A15,Hours!$E$3:$E$62))</f>
        <v/>
      </c>
      <c r="L15" s="18">
        <f>IF(OR($A15="",$A15="NON-BILLABLE"),"",SUMIF(Hours!$C$3:$C$62,$A15,Hours!$E$3:$E$62))</f>
        <v/>
      </c>
      <c r="M15" s="11">
        <f>IF(OR($A15="",$A15="NON-BILLABLE"),"",K15*Settings!B10)</f>
        <v/>
      </c>
      <c r="N15" s="11">
        <f>IF(OR($A15="",$A15="NON-BILLABLE"),"",L15*Settings!B11)</f>
        <v/>
      </c>
      <c r="O15" s="11">
        <f>IF(OR($A15="",$A15="NON-BILLABLE"),"",K15*Settings!B12)</f>
        <v/>
      </c>
      <c r="P15" s="11">
        <f>IF(OR($A15="",$A15="NON-BILLABLE"),"",IF((SUMIF(Hours!$C$3:$C$62,"&lt;&gt;"&amp;"NON-BILLABLE",Hours!$D$3:$D$62)+SUMIF(Hours!$C$3:$C$62,"&lt;&gt;"&amp;"NON-BILLABLE",Hours!$E$3:$E$62))=0,0,(SUMIF(Hours!$C$3:$C$62,"NON-BILLABLE",Hours!$D$3:$D$62)+SUMIF(Hours!$C$3:$C$62,"NON-BILLABLE",Hours!$E$3:$E$62))*Settings!B10*K15/(SUMIF(Hours!$C$3:$C$62,"&lt;&gt;"&amp;"NON-BILLABLE",Hours!$D$3:$D$62)+SUMIF(Hours!$C$3:$C$62,"&lt;&gt;"&amp;"NON-BILLABLE",Hours!$E$3:$E$62))))</f>
        <v/>
      </c>
      <c r="Q15" s="19">
        <f>IF(OR($A15="",$A15="NON-BILLABLE"),"",M15+N15+E15+F15+O15+P15)</f>
        <v/>
      </c>
      <c r="R15" s="20">
        <f>IF(OR($A15="",$A15="NON-BILLABLE"),"",IF(G15=0,"",(G15-Q15)/G15))</f>
        <v/>
      </c>
      <c r="S15" s="11">
        <f>IF(OR($A15="",$A15="NON-BILLABLE"),"",M15+N15-H15)</f>
        <v/>
      </c>
      <c r="T15" s="11">
        <f>IF(OR($A15="",$A15="NON-BILLABLE"),"",E15+F15-I15)</f>
        <v/>
      </c>
      <c r="U15" s="11">
        <f>IF(OR($A15="",$A15="NON-BILLABLE"),"",O15-J15)</f>
        <v/>
      </c>
      <c r="V15" s="11">
        <f>IF(OR($A15="",$A15="NON-BILLABLE"),"",Q15-(H15+I15+J15))</f>
        <v/>
      </c>
      <c r="W15" s="21">
        <f>IF(OR($A15="",$A15="NON-BILLABLE"),"",IF((H15+I15+J15)=0,"",V15/(H15+I15+J15)))</f>
        <v/>
      </c>
    </row>
    <row r="17">
      <c r="A17" s="2" t="inlineStr">
        <is>
          <t>Totals</t>
        </is>
      </c>
      <c r="K17" s="22">
        <f>SUM(K4:K15)</f>
        <v/>
      </c>
      <c r="M17" s="23">
        <f>SUM(M4:M15)</f>
        <v/>
      </c>
      <c r="N17" s="23">
        <f>SUM(N4:N15)</f>
        <v/>
      </c>
      <c r="O17" s="23">
        <f>SUM(O4:O15)</f>
        <v/>
      </c>
      <c r="P17" s="23">
        <f>SUM(P4:P15)</f>
        <v/>
      </c>
      <c r="Q17" s="23">
        <f>SUM(Q4:Q15)</f>
        <v/>
      </c>
    </row>
    <row r="19">
      <c r="A19" s="24" t="inlineStr">
        <is>
          <t>Burdened labor uses the rate on Settings. Overtime adds only the premium above base pay. Non-billable time is priced at the burdened rate and split across jobs by direct hours. Example rows: delete them before you start.</t>
        </is>
      </c>
    </row>
  </sheetData>
  <mergeCells count="5">
    <mergeCell ref="A1:W1"/>
    <mergeCell ref="S2:W2"/>
    <mergeCell ref="K2:R2"/>
    <mergeCell ref="A19:N19"/>
    <mergeCell ref="A2:J2"/>
  </mergeCells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2026-10-15T14:58:07Z</dcterms:created>
  <dcterms:modified xmlns:dcterms="http://purl.org/dc/terms/" xmlns:xsi="http://www.w3.org/2001/XMLSchema-instance" xsi:type="dcterms:W3CDTF">2026-10-15T14:58:07Z</dcterms:modified>
</cp:coreProperties>
</file>