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imesheet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Sample" sheetId="4" state="visible" r:id="rId4"/>
  </sheets>
  <definedNames>
    <definedName name="Weekly_Threshold">Settings!$B$1</definedName>
    <definedName name="Daily_Threshold">Settings!$B$2</definedName>
    <definedName name="OT_Multiplier">Settings!$B$3</definedName>
    <definedName name="DT_Threshold">Settings!$B$4</definedName>
    <definedName name="DT_Multiplier">Settings!$B$5</definedName>
    <definedName name="Rate">Settings!$B$6</definedName>
    <definedName name="Regular">Timesheet!$F$17</definedName>
    <definedName name="Overtime">Timesheet!$F$15</definedName>
    <definedName name="Double_Time">Timesheet!$F$16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[h]:mm"/>
    <numFmt numFmtId="167" formatCode="&quot;$&quot;#,##0.00"/>
  </numFmts>
  <fonts count="16">
    <font>
      <name val="Calibri"/>
      <family val="2"/>
      <color theme="1"/>
      <sz val="11"/>
      <scheme val="minor"/>
    </font>
    <font>
      <name val="Arial"/>
      <b val="1"/>
      <color rgb="00693FD3"/>
      <sz val="10"/>
    </font>
    <font>
      <name val="Arial"/>
      <b val="1"/>
      <color rgb="001E1B2E"/>
      <sz val="18"/>
    </font>
    <font>
      <name val="Arial"/>
      <color rgb="008A8699"/>
      <sz val="10"/>
    </font>
    <font>
      <name val="Arial"/>
      <b val="1"/>
      <color rgb="00693FD3"/>
      <sz val="12"/>
    </font>
    <font>
      <name val="Arial"/>
      <b val="1"/>
      <color rgb="009A77CE"/>
      <sz val="10"/>
    </font>
    <font>
      <name val="Arial"/>
      <color rgb="001E1B2E"/>
      <sz val="10"/>
    </font>
    <font>
      <name val="Arial"/>
      <i val="1"/>
      <color rgb="008A8699"/>
      <sz val="9"/>
    </font>
    <font>
      <name val="Arial"/>
      <b val="1"/>
      <color rgb="00FFFFFF"/>
      <sz val="9"/>
    </font>
    <font>
      <name val="Arial"/>
      <b val="1"/>
      <color rgb="001E1B2E"/>
      <sz val="10"/>
    </font>
    <font>
      <name val="Arial"/>
      <color rgb="00693FD3"/>
      <sz val="10"/>
    </font>
    <font>
      <name val="Arial"/>
      <b val="1"/>
      <color rgb="001E1B2E"/>
      <sz val="11"/>
    </font>
    <font>
      <name val="Arial"/>
      <color rgb="008A8699"/>
      <sz val="9"/>
    </font>
    <font>
      <name val="Arial"/>
      <color rgb="001E1B2E"/>
      <sz val="9.5"/>
    </font>
    <font>
      <name val="Arial"/>
      <b val="1"/>
      <color rgb="00693FD3"/>
      <sz val="11"/>
    </font>
    <font>
      <name val="Arial"/>
      <i val="1"/>
      <color rgb="001E1B2E"/>
      <sz val="9.5"/>
    </font>
  </fonts>
  <fills count="6">
    <fill>
      <patternFill/>
    </fill>
    <fill>
      <patternFill patternType="gray125"/>
    </fill>
    <fill>
      <patternFill patternType="solid">
        <fgColor rgb="00693FD3"/>
      </patternFill>
    </fill>
    <fill>
      <patternFill patternType="solid">
        <fgColor rgb="00F9F0FF"/>
      </patternFill>
    </fill>
    <fill>
      <patternFill patternType="solid">
        <fgColor rgb="00E6D9F7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left style="thin">
        <color rgb="00CDB9EE"/>
      </left>
      <right style="thin">
        <color rgb="00CDB9EE"/>
      </right>
      <top style="medium">
        <color rgb="009A77CE"/>
      </top>
      <bottom style="medium">
        <color rgb="009A77CE"/>
      </bottom>
    </border>
    <border>
      <left style="thin">
        <color rgb="00CDB9EE"/>
      </left>
      <right style="thin">
        <color rgb="00CDB9EE"/>
      </right>
      <top style="thin">
        <color rgb="00CDB9EE"/>
      </top>
      <bottom style="thin">
        <color rgb="00CDB9EE"/>
      </bottom>
    </border>
    <border>
      <left style="medium">
        <color rgb="009A77CE"/>
      </left>
      <right style="medium">
        <color rgb="009A77CE"/>
      </right>
      <top style="medium">
        <color rgb="009A77CE"/>
      </top>
      <bottom style="medium">
        <color rgb="009A77CE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2" borderId="1" applyAlignment="1" pivotButton="0" quotePrefix="0" xfId="0">
      <alignment horizontal="center" vertical="center" wrapText="1"/>
    </xf>
    <xf numFmtId="0" fontId="9" fillId="0" borderId="2" applyAlignment="1" applyProtection="1" pivotButton="0" quotePrefix="0" xfId="0">
      <alignment horizontal="left" vertical="center"/>
      <protection locked="0" hidden="0"/>
    </xf>
    <xf numFmtId="164" fontId="6" fillId="0" borderId="2" applyAlignment="1" applyProtection="1" pivotButton="0" quotePrefix="0" xfId="0">
      <alignment horizontal="center" vertical="center"/>
      <protection locked="0" hidden="0"/>
    </xf>
    <xf numFmtId="165" fontId="6" fillId="0" borderId="2" applyAlignment="1" applyProtection="1" pivotButton="0" quotePrefix="0" xfId="0">
      <alignment horizontal="center" vertical="center"/>
      <protection locked="0" hidden="0"/>
    </xf>
    <xf numFmtId="166" fontId="10" fillId="3" borderId="2" applyAlignment="1" pivotButton="0" quotePrefix="0" xfId="0">
      <alignment horizontal="center" vertical="center"/>
    </xf>
    <xf numFmtId="2" fontId="1" fillId="3" borderId="2" applyAlignment="1" pivotButton="0" quotePrefix="0" xfId="0">
      <alignment horizontal="center" vertical="center"/>
    </xf>
    <xf numFmtId="2" fontId="10" fillId="3" borderId="2" applyAlignment="1" pivotButton="0" quotePrefix="0" xfId="0">
      <alignment horizontal="center" vertical="center"/>
    </xf>
    <xf numFmtId="0" fontId="6" fillId="0" borderId="2" applyAlignment="1" applyProtection="1" pivotButton="0" quotePrefix="0" xfId="0">
      <alignment horizontal="left" vertical="center"/>
      <protection locked="0" hidden="0"/>
    </xf>
    <xf numFmtId="0" fontId="11" fillId="4" borderId="1" applyAlignment="1" pivotButton="0" quotePrefix="0" xfId="0">
      <alignment horizontal="left" vertical="center"/>
    </xf>
    <xf numFmtId="0" fontId="11" fillId="4" borderId="1" pivotButton="0" quotePrefix="0" xfId="0"/>
    <xf numFmtId="166" fontId="11" fillId="4" borderId="1" applyAlignment="1" pivotButton="0" quotePrefix="0" xfId="0">
      <alignment horizontal="center" vertical="center"/>
    </xf>
    <xf numFmtId="2" fontId="11" fillId="4" borderId="1" applyAlignment="1" pivotButton="0" quotePrefix="0" xfId="0">
      <alignment horizontal="center" vertical="center"/>
    </xf>
    <xf numFmtId="0" fontId="14" fillId="0" borderId="0" pivotButton="0" quotePrefix="0" xfId="0"/>
    <xf numFmtId="0" fontId="6" fillId="0" borderId="0" pivotButton="0" quotePrefix="0" xfId="0"/>
    <xf numFmtId="0" fontId="11" fillId="0" borderId="0" pivotButton="0" quotePrefix="0" xfId="0"/>
    <xf numFmtId="167" fontId="4" fillId="4" borderId="2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center"/>
    </xf>
    <xf numFmtId="2" fontId="4" fillId="5" borderId="3" applyAlignment="1" applyProtection="1" pivotButton="0" quotePrefix="0" xfId="0">
      <alignment horizontal="center" vertical="center"/>
      <protection locked="0" hidden="0"/>
    </xf>
    <xf numFmtId="0" fontId="12" fillId="0" borderId="0" applyAlignment="1" pivotButton="0" quotePrefix="0" xfId="0">
      <alignment horizontal="left" vertical="center"/>
    </xf>
    <xf numFmtId="167" fontId="4" fillId="5" borderId="3" applyAlignment="1" applyProtection="1" pivotButton="0" quotePrefix="0" xfId="0">
      <alignment horizontal="center" vertical="center"/>
      <protection locked="0" hidden="0"/>
    </xf>
    <xf numFmtId="0" fontId="13" fillId="0" borderId="0" applyAlignment="1" pivotButton="0" quotePrefix="0" xfId="0">
      <alignment horizontal="left" vertical="top" wrapText="1"/>
    </xf>
    <xf numFmtId="2" fontId="11" fillId="0" borderId="2" applyAlignment="1" pivotButton="0" quotePrefix="0" xfId="0">
      <alignment horizontal="center" vertical="center"/>
    </xf>
    <xf numFmtId="167" fontId="11" fillId="0" borderId="2" applyAlignment="1" pivotButton="0" quotePrefix="0" xfId="0">
      <alignment horizontal="center" vertical="center"/>
    </xf>
    <xf numFmtId="0" fontId="1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8" customWidth="1" min="2" max="2"/>
  </cols>
  <sheetData>
    <row r="1">
      <c r="A1" s="1" t="inlineStr">
        <is>
          <t>MONITASK</t>
        </is>
      </c>
    </row>
    <row r="2">
      <c r="A2" s="2" t="inlineStr">
        <is>
          <t>Weekly timesheet template</t>
        </is>
      </c>
    </row>
    <row r="3">
      <c r="A3" s="3" t="inlineStr">
        <is>
          <t>Free weekly timesheet for Excel and Google Sheets. Every formula is visible and editable.</t>
        </is>
      </c>
    </row>
    <row r="5">
      <c r="A5" s="4" t="inlineStr">
        <is>
          <t>What this file does</t>
        </is>
      </c>
    </row>
    <row r="6" ht="42" customHeight="1">
      <c r="A6" s="5" t="inlineStr">
        <is>
          <t>1.</t>
        </is>
      </c>
      <c r="B6" s="6" t="inlineStr">
        <is>
          <t>Four tabs. Timesheet is the one you fill in. Settings holds every threshold, multiplier and the hourly rate. Sample is a worked week you can compare against. This page is the instructions.</t>
        </is>
      </c>
    </row>
    <row r="7" ht="14" customHeight="1">
      <c r="A7" s="5" t="inlineStr">
        <is>
          <t>2.</t>
        </is>
      </c>
      <c r="B7" s="6" t="inlineStr">
        <is>
          <t>Only the white cells take typing. The violet cells are formulas; overwriting one breaks the week.</t>
        </is>
      </c>
    </row>
    <row r="9">
      <c r="A9" s="4" t="inlineStr">
        <is>
          <t>Filling in a week</t>
        </is>
      </c>
    </row>
    <row r="10" ht="28" customHeight="1">
      <c r="A10" s="5" t="inlineStr">
        <is>
          <t>1.</t>
        </is>
      </c>
      <c r="B10" s="6" t="inlineStr">
        <is>
          <t>Enter times as 8:00 and 17:45. Format is already set — do not retype the cells as text, which is the second most common way these files break.</t>
        </is>
      </c>
    </row>
    <row r="11" ht="28" customHeight="1">
      <c r="A11" s="5" t="inlineStr">
        <is>
          <t>2.</t>
        </is>
      </c>
      <c r="B11" s="6" t="inlineStr">
        <is>
          <t>An overnight shift needs nothing special. 22:00 to 06:00 reads 8 hours, because every hours formula goes through MOD rather than plain subtraction.</t>
        </is>
      </c>
    </row>
    <row r="12" ht="28" customHeight="1">
      <c r="A12" s="5" t="inlineStr">
        <is>
          <t>3.</t>
        </is>
      </c>
      <c r="B12" s="6" t="inlineStr">
        <is>
          <t>A split shift is a long unpaid break. A day worked 08:00-12:00 and 16:00-20:00 is entered as 08:00 to 20:00 with the break running 12:00 to 16:00. It reads 8 hours.</t>
        </is>
      </c>
    </row>
    <row r="13" ht="28" customHeight="1">
      <c r="A13" s="5" t="inlineStr">
        <is>
          <t>4.</t>
        </is>
      </c>
      <c r="B13" s="6" t="inlineStr">
        <is>
          <t>Record the break that happened, not the break on the policy. A standing 30-minute deduction overstates every day the break was shorter.</t>
        </is>
      </c>
    </row>
    <row r="14" ht="14" customHeight="1">
      <c r="A14" s="5" t="inlineStr">
        <is>
          <t>5.</t>
        </is>
      </c>
      <c r="B14" s="6" t="inlineStr">
        <is>
          <t>A break that crosses midnight is handled too — the break formula uses MOD as well.</t>
        </is>
      </c>
    </row>
    <row r="16">
      <c r="A16" s="4" t="inlineStr">
        <is>
          <t>Settings</t>
        </is>
      </c>
    </row>
    <row r="17" ht="14" customHeight="1">
      <c r="A17" s="5" t="inlineStr">
        <is>
          <t>1.</t>
        </is>
      </c>
      <c r="B17" s="6" t="inlineStr">
        <is>
          <t>Weekly overtime threshold is 40 by default, which is the federal rule.</t>
        </is>
      </c>
    </row>
    <row r="18" ht="28" customHeight="1">
      <c r="A18" s="5" t="inlineStr">
        <is>
          <t>2.</t>
        </is>
      </c>
      <c r="B18" s="6" t="inlineStr">
        <is>
          <t>Daily overtime threshold is blank by default. Enter 8 if you are in a state that applies a daily rule, such as California.</t>
        </is>
      </c>
    </row>
    <row r="19" ht="14" customHeight="1">
      <c r="A19" s="5" t="inlineStr">
        <is>
          <t>3.</t>
        </is>
      </c>
      <c r="B19" s="6" t="inlineStr">
        <is>
          <t>Double-time daily threshold is blank by default. California uses 12.</t>
        </is>
      </c>
    </row>
    <row r="20" ht="14" customHeight="1">
      <c r="A20" s="5" t="inlineStr">
        <is>
          <t>4.</t>
        </is>
      </c>
      <c r="B20" s="6" t="inlineStr">
        <is>
          <t>Set the hourly rate or gross pay reads zero, which nobody notices until payroll.</t>
        </is>
      </c>
    </row>
    <row r="21" ht="28" customHeight="1">
      <c r="A21" s="5" t="inlineStr">
        <is>
          <t>5.</t>
        </is>
      </c>
      <c r="B21" s="6" t="inlineStr">
        <is>
          <t>Confirm your own state's rules before relying on any template, including this one. This file is a record-keeping aid, not legal advice.</t>
        </is>
      </c>
    </row>
    <row r="23">
      <c r="A23" s="4" t="inlineStr">
        <is>
          <t>Reading the totals</t>
        </is>
      </c>
    </row>
    <row r="24" ht="28" customHeight="1">
      <c r="A24" s="5" t="inlineStr">
        <is>
          <t>1.</t>
        </is>
      </c>
      <c r="B24" s="6" t="inlineStr">
        <is>
          <t>The Total Hours cell is formatted [h]:mm with the square brackets. That is what stops Excel rolling over at 24 hours and displaying 40 hours as 16:00.</t>
        </is>
      </c>
    </row>
    <row r="25" ht="14" customHeight="1">
      <c r="A25" s="5" t="inlineStr">
        <is>
          <t>2.</t>
        </is>
      </c>
      <c r="B25" s="6" t="inlineStr">
        <is>
          <t>The Decimal Hours column is what payroll wants. 7 hours 45 minutes is 7.75, never 7.45.</t>
        </is>
      </c>
    </row>
    <row r="26" ht="28" customHeight="1">
      <c r="A26" s="5" t="inlineStr">
        <is>
          <t>3.</t>
        </is>
      </c>
      <c r="B26" s="6" t="inlineStr">
        <is>
          <t>Save a dated copy each week rather than reusing one rolling file. A single file has no history, and history is the point of keeping the record.</t>
        </is>
      </c>
    </row>
    <row r="28">
      <c r="A28" s="4" t="inlineStr">
        <is>
          <t>In Google Sheets</t>
        </is>
      </c>
    </row>
    <row r="29" ht="14" customHeight="1">
      <c r="A29" s="5" t="inlineStr">
        <is>
          <t>1.</t>
        </is>
      </c>
      <c r="B29" s="6" t="inlineStr">
        <is>
          <t>Upload to Drive and open with Google Sheets. The formulas carry across unchanged.</t>
        </is>
      </c>
    </row>
    <row r="30" ht="28" customHeight="1">
      <c r="A30" s="5" t="inlineStr">
        <is>
          <t>2.</t>
        </is>
      </c>
      <c r="B30" s="6" t="inlineStr">
        <is>
          <t>Check the Total Hours column first. Number formats are the thing most likely to move on import; if it shows 0.35 instead of 8:30, use Format &gt; Number &gt; Custom and set [h]:mm.</t>
        </is>
      </c>
    </row>
    <row r="31" ht="14" customHeight="1">
      <c r="A31" s="5" t="inlineStr">
        <is>
          <t>3.</t>
        </is>
      </c>
      <c r="B31" s="6" t="inlineStr">
        <is>
          <t>Protected ranges and dropdowns do not import reliably, so this file uses neither.</t>
        </is>
      </c>
    </row>
    <row r="33" ht="28" customHeight="1">
      <c r="B33" s="7" t="inlineStr">
        <is>
          <t>Overtime under the FLSA is owed above 40 hours in a workweek, not per pay period. Keep payroll records three years and time records two. monitask.com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0" customWidth="1" min="3" max="3"/>
    <col width="10" customWidth="1" min="4" max="4"/>
    <col width="11" customWidth="1" min="5" max="5"/>
    <col width="11" customWidth="1" min="6" max="6"/>
    <col width="12" customWidth="1" min="7" max="7"/>
    <col width="13" customWidth="1" min="8" max="8"/>
    <col width="10" customWidth="1" min="9" max="9"/>
    <col width="11" customWidth="1" min="10" max="10"/>
    <col width="34" customWidth="1" min="11" max="11"/>
  </cols>
  <sheetData>
    <row r="1" ht="28" customHeight="1">
      <c r="A1" s="8" t="inlineStr">
        <is>
          <t>Day</t>
        </is>
      </c>
      <c r="B1" s="8" t="inlineStr">
        <is>
          <t>Date</t>
        </is>
      </c>
      <c r="C1" s="8" t="inlineStr">
        <is>
          <t>Time In</t>
        </is>
      </c>
      <c r="D1" s="8" t="inlineStr">
        <is>
          <t>Time Out</t>
        </is>
      </c>
      <c r="E1" s="8" t="inlineStr">
        <is>
          <t>Break Start</t>
        </is>
      </c>
      <c r="F1" s="8" t="inlineStr">
        <is>
          <t>Break End</t>
        </is>
      </c>
      <c r="G1" s="8" t="inlineStr">
        <is>
          <t>Total Hours</t>
        </is>
      </c>
      <c r="H1" s="8" t="inlineStr">
        <is>
          <t>Decimal Hours</t>
        </is>
      </c>
      <c r="I1" s="8" t="inlineStr">
        <is>
          <t>Daily OT</t>
        </is>
      </c>
      <c r="J1" s="8" t="inlineStr">
        <is>
          <t>Double time</t>
        </is>
      </c>
      <c r="K1" s="8" t="inlineStr">
        <is>
          <t>Notes</t>
        </is>
      </c>
    </row>
    <row r="2" ht="20" customHeight="1">
      <c r="A2" s="9" t="inlineStr">
        <is>
          <t>Monday</t>
        </is>
      </c>
      <c r="B2" s="10" t="n"/>
      <c r="C2" s="11" t="n"/>
      <c r="D2" s="11" t="n"/>
      <c r="E2" s="11" t="n"/>
      <c r="F2" s="11" t="n"/>
      <c r="G2" s="12">
        <f>IF(OR(C2="",D2=""),"",MOD(D2-C2,1)-IF(OR(E2="",F2=""),0,MOD(F2-E2,1)))</f>
        <v/>
      </c>
      <c r="H2" s="13">
        <f>IF(G2="","",ROUND(G2*24,2))</f>
        <v/>
      </c>
      <c r="I2" s="14">
        <f>IF(OR(H2="",Settings!$B$2=""),0,MAX(0,MIN(H2,IF(Settings!$B$4="",H2,Settings!$B$4))-Settings!$B$2))</f>
        <v/>
      </c>
      <c r="J2" s="14">
        <f>IF(OR(H2="",Settings!$B$4=""),0,MAX(0,H2-Settings!$B$4))</f>
        <v/>
      </c>
      <c r="K2" s="15" t="n"/>
    </row>
    <row r="3" ht="20" customHeight="1">
      <c r="A3" s="9" t="inlineStr">
        <is>
          <t>Tuesday</t>
        </is>
      </c>
      <c r="B3" s="10" t="n"/>
      <c r="C3" s="11" t="n"/>
      <c r="D3" s="11" t="n"/>
      <c r="E3" s="11" t="n"/>
      <c r="F3" s="11" t="n"/>
      <c r="G3" s="12">
        <f>IF(OR(C3="",D3=""),"",MOD(D3-C3,1)-IF(OR(E3="",F3=""),0,MOD(F3-E3,1)))</f>
        <v/>
      </c>
      <c r="H3" s="13">
        <f>IF(G3="","",ROUND(G3*24,2))</f>
        <v/>
      </c>
      <c r="I3" s="14">
        <f>IF(OR(H3="",Settings!$B$2=""),0,MAX(0,MIN(H3,IF(Settings!$B$4="",H3,Settings!$B$4))-Settings!$B$2))</f>
        <v/>
      </c>
      <c r="J3" s="14">
        <f>IF(OR(H3="",Settings!$B$4=""),0,MAX(0,H3-Settings!$B$4))</f>
        <v/>
      </c>
      <c r="K3" s="15" t="n"/>
    </row>
    <row r="4" ht="20" customHeight="1">
      <c r="A4" s="9" t="inlineStr">
        <is>
          <t>Wednesday</t>
        </is>
      </c>
      <c r="B4" s="10" t="n"/>
      <c r="C4" s="11" t="n"/>
      <c r="D4" s="11" t="n"/>
      <c r="E4" s="11" t="n"/>
      <c r="F4" s="11" t="n"/>
      <c r="G4" s="12">
        <f>IF(OR(C4="",D4=""),"",MOD(D4-C4,1)-IF(OR(E4="",F4=""),0,MOD(F4-E4,1)))</f>
        <v/>
      </c>
      <c r="H4" s="13">
        <f>IF(G4="","",ROUND(G4*24,2))</f>
        <v/>
      </c>
      <c r="I4" s="14">
        <f>IF(OR(H4="",Settings!$B$2=""),0,MAX(0,MIN(H4,IF(Settings!$B$4="",H4,Settings!$B$4))-Settings!$B$2))</f>
        <v/>
      </c>
      <c r="J4" s="14">
        <f>IF(OR(H4="",Settings!$B$4=""),0,MAX(0,H4-Settings!$B$4))</f>
        <v/>
      </c>
      <c r="K4" s="15" t="n"/>
    </row>
    <row r="5" ht="20" customHeight="1">
      <c r="A5" s="9" t="inlineStr">
        <is>
          <t>Thursday</t>
        </is>
      </c>
      <c r="B5" s="10" t="n"/>
      <c r="C5" s="11" t="n"/>
      <c r="D5" s="11" t="n"/>
      <c r="E5" s="11" t="n"/>
      <c r="F5" s="11" t="n"/>
      <c r="G5" s="12">
        <f>IF(OR(C5="",D5=""),"",MOD(D5-C5,1)-IF(OR(E5="",F5=""),0,MOD(F5-E5,1)))</f>
        <v/>
      </c>
      <c r="H5" s="13">
        <f>IF(G5="","",ROUND(G5*24,2))</f>
        <v/>
      </c>
      <c r="I5" s="14">
        <f>IF(OR(H5="",Settings!$B$2=""),0,MAX(0,MIN(H5,IF(Settings!$B$4="",H5,Settings!$B$4))-Settings!$B$2))</f>
        <v/>
      </c>
      <c r="J5" s="14">
        <f>IF(OR(H5="",Settings!$B$4=""),0,MAX(0,H5-Settings!$B$4))</f>
        <v/>
      </c>
      <c r="K5" s="15" t="n"/>
    </row>
    <row r="6" ht="20" customHeight="1">
      <c r="A6" s="9" t="inlineStr">
        <is>
          <t>Friday</t>
        </is>
      </c>
      <c r="B6" s="10" t="n"/>
      <c r="C6" s="11" t="n"/>
      <c r="D6" s="11" t="n"/>
      <c r="E6" s="11" t="n"/>
      <c r="F6" s="11" t="n"/>
      <c r="G6" s="12">
        <f>IF(OR(C6="",D6=""),"",MOD(D6-C6,1)-IF(OR(E6="",F6=""),0,MOD(F6-E6,1)))</f>
        <v/>
      </c>
      <c r="H6" s="13">
        <f>IF(G6="","",ROUND(G6*24,2))</f>
        <v/>
      </c>
      <c r="I6" s="14">
        <f>IF(OR(H6="",Settings!$B$2=""),0,MAX(0,MIN(H6,IF(Settings!$B$4="",H6,Settings!$B$4))-Settings!$B$2))</f>
        <v/>
      </c>
      <c r="J6" s="14">
        <f>IF(OR(H6="",Settings!$B$4=""),0,MAX(0,H6-Settings!$B$4))</f>
        <v/>
      </c>
      <c r="K6" s="15" t="n"/>
    </row>
    <row r="7" ht="20" customHeight="1">
      <c r="A7" s="9" t="inlineStr">
        <is>
          <t>Saturday</t>
        </is>
      </c>
      <c r="B7" s="10" t="n"/>
      <c r="C7" s="11" t="n"/>
      <c r="D7" s="11" t="n"/>
      <c r="E7" s="11" t="n"/>
      <c r="F7" s="11" t="n"/>
      <c r="G7" s="12">
        <f>IF(OR(C7="",D7=""),"",MOD(D7-C7,1)-IF(OR(E7="",F7=""),0,MOD(F7-E7,1)))</f>
        <v/>
      </c>
      <c r="H7" s="13">
        <f>IF(G7="","",ROUND(G7*24,2))</f>
        <v/>
      </c>
      <c r="I7" s="14">
        <f>IF(OR(H7="",Settings!$B$2=""),0,MAX(0,MIN(H7,IF(Settings!$B$4="",H7,Settings!$B$4))-Settings!$B$2))</f>
        <v/>
      </c>
      <c r="J7" s="14">
        <f>IF(OR(H7="",Settings!$B$4=""),0,MAX(0,H7-Settings!$B$4))</f>
        <v/>
      </c>
      <c r="K7" s="15" t="n"/>
    </row>
    <row r="8" ht="20" customHeight="1">
      <c r="A8" s="9" t="inlineStr">
        <is>
          <t>Sunday</t>
        </is>
      </c>
      <c r="B8" s="10" t="n"/>
      <c r="C8" s="11" t="n"/>
      <c r="D8" s="11" t="n"/>
      <c r="E8" s="11" t="n"/>
      <c r="F8" s="11" t="n"/>
      <c r="G8" s="12">
        <f>IF(OR(C8="",D8=""),"",MOD(D8-C8,1)-IF(OR(E8="",F8=""),0,MOD(F8-E8,1)))</f>
        <v/>
      </c>
      <c r="H8" s="13">
        <f>IF(G8="","",ROUND(G8*24,2))</f>
        <v/>
      </c>
      <c r="I8" s="14">
        <f>IF(OR(H8="",Settings!$B$2=""),0,MAX(0,MIN(H8,IF(Settings!$B$4="",H8,Settings!$B$4))-Settings!$B$2))</f>
        <v/>
      </c>
      <c r="J8" s="14">
        <f>IF(OR(H8="",Settings!$B$4=""),0,MAX(0,H8-Settings!$B$4))</f>
        <v/>
      </c>
      <c r="K8" s="15" t="n"/>
    </row>
    <row r="9" ht="24" customHeight="1">
      <c r="A9" s="16" t="inlineStr">
        <is>
          <t>WEEK TOTAL</t>
        </is>
      </c>
      <c r="B9" s="17" t="n"/>
      <c r="C9" s="17" t="n"/>
      <c r="D9" s="17" t="n"/>
      <c r="E9" s="17" t="n"/>
      <c r="F9" s="17" t="n"/>
      <c r="G9" s="18">
        <f>SUM(G2:G8)</f>
        <v/>
      </c>
      <c r="H9" s="19">
        <f>ROUND(SUM(G2:G8)*24,2)</f>
        <v/>
      </c>
      <c r="I9" s="19">
        <f>ROUND(SUM(I2:I8),2)</f>
        <v/>
      </c>
      <c r="J9" s="19">
        <f>ROUND(SUM(J2:J8),2)</f>
        <v/>
      </c>
      <c r="K9" s="17" t="n"/>
    </row>
    <row r="11">
      <c r="A11" s="20" t="inlineStr">
        <is>
          <t>Pay for the week</t>
        </is>
      </c>
    </row>
    <row r="12">
      <c r="A12" s="21" t="inlineStr">
        <is>
          <t>Total hours</t>
        </is>
      </c>
      <c r="F12" s="13">
        <f>H9</f>
        <v/>
      </c>
    </row>
    <row r="13">
      <c r="A13" s="21" t="inlineStr">
        <is>
          <t>Weekly overtime (over the weekly threshold)</t>
        </is>
      </c>
      <c r="F13" s="13">
        <f>ROUND(MAX(0,H9-Settings!$B$1),2)</f>
        <v/>
      </c>
    </row>
    <row r="14">
      <c r="A14" s="21" t="inlineStr">
        <is>
          <t>Daily overtime (over the daily threshold)</t>
        </is>
      </c>
      <c r="F14" s="13">
        <f>I9</f>
        <v/>
      </c>
    </row>
    <row r="15">
      <c r="A15" s="21" t="inlineStr">
        <is>
          <t>Overtime hours applied</t>
        </is>
      </c>
      <c r="F15" s="13">
        <f>ROUND(MAX(I9,MAX(0,H9-Settings!$B$1)),2)</f>
        <v/>
      </c>
    </row>
    <row r="16">
      <c r="A16" s="21" t="inlineStr">
        <is>
          <t>Double-time hours</t>
        </is>
      </c>
      <c r="F16" s="13">
        <f>J9</f>
        <v/>
      </c>
    </row>
    <row r="17">
      <c r="A17" s="21" t="inlineStr">
        <is>
          <t>Regular hours</t>
        </is>
      </c>
      <c r="F17" s="13">
        <f>ROUND(H9-MAX(I9,MAX(0,H9-Settings!$B$1))-J9,2)</f>
        <v/>
      </c>
    </row>
    <row r="18">
      <c r="A18" s="22" t="inlineStr">
        <is>
          <t>Gross pay</t>
        </is>
      </c>
      <c r="F18" s="23">
        <f>IF(Settings!$B$6="","Set the hourly rate in Settings",ROUND(ROUND(H9-MAX(I9,MAX(0,H9-Settings!$B$1))-J9,2)*Settings!$B$6+ROUND(MAX(I9,MAX(0,H9-Settings!$B$1)),2)*Settings!$B$6*Settings!$B$3+J9*Settings!$B$6*Settings!$B$5,2))</f>
        <v/>
      </c>
    </row>
  </sheetData>
  <mergeCells count="7">
    <mergeCell ref="A12:E12"/>
    <mergeCell ref="A16:E16"/>
    <mergeCell ref="A15:E15"/>
    <mergeCell ref="A13:E13"/>
    <mergeCell ref="A14:E14"/>
    <mergeCell ref="A17:E17"/>
    <mergeCell ref="A18:E18"/>
  </mergeCell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72" customWidth="1" min="3" max="3"/>
  </cols>
  <sheetData>
    <row r="1" ht="26" customHeight="1">
      <c r="A1" s="24" t="inlineStr">
        <is>
          <t>Weekly overtime threshold (hours)</t>
        </is>
      </c>
      <c r="B1" s="25" t="n">
        <v>40</v>
      </c>
      <c r="C1" s="26" t="inlineStr">
        <is>
          <t>The federal rule: overtime above 40 hours in a workweek.</t>
        </is>
      </c>
    </row>
    <row r="2" ht="26" customHeight="1">
      <c r="A2" s="24" t="inlineStr">
        <is>
          <t>Daily overtime threshold (hours)</t>
        </is>
      </c>
      <c r="B2" s="25" t="n"/>
      <c r="C2" s="26" t="inlineStr">
        <is>
          <t>Leave blank for the federal rule. Enter 8 for a daily-overtime state such as California.</t>
        </is>
      </c>
    </row>
    <row r="3" ht="26" customHeight="1">
      <c r="A3" s="24" t="inlineStr">
        <is>
          <t>Overtime multiplier</t>
        </is>
      </c>
      <c r="B3" s="25" t="n">
        <v>1.5</v>
      </c>
      <c r="C3" s="26" t="inlineStr">
        <is>
          <t>Usually 1.5. Applied to hours above the threshold.</t>
        </is>
      </c>
    </row>
    <row r="4" ht="26" customHeight="1">
      <c r="A4" s="24" t="inlineStr">
        <is>
          <t>Double-time daily threshold (hours)</t>
        </is>
      </c>
      <c r="B4" s="25" t="n"/>
      <c r="C4" s="26" t="inlineStr">
        <is>
          <t>Leave blank unless a daily double-time rule applies. California uses 12.</t>
        </is>
      </c>
    </row>
    <row r="5" ht="26" customHeight="1">
      <c r="A5" s="24" t="inlineStr">
        <is>
          <t>Double-time multiplier</t>
        </is>
      </c>
      <c r="B5" s="25" t="n">
        <v>2</v>
      </c>
      <c r="C5" s="26" t="inlineStr">
        <is>
          <t>Usually 2. Applied to hours above the double-time threshold.</t>
        </is>
      </c>
    </row>
    <row r="6" ht="26" customHeight="1">
      <c r="A6" s="24" t="inlineStr">
        <is>
          <t>Hourly rate</t>
        </is>
      </c>
      <c r="B6" s="27" t="n"/>
      <c r="C6" s="26" t="inlineStr">
        <is>
          <t>The Gross pay cell says so until this is set.</t>
        </is>
      </c>
    </row>
    <row r="8">
      <c r="A8" s="1" t="inlineStr">
        <is>
          <t>These six cells are the whole configuration.</t>
        </is>
      </c>
    </row>
    <row r="9" ht="30" customHeight="1">
      <c r="A9" s="28" t="inlineStr">
        <is>
          <t>Every formula on the Timesheet and Sample tabs points at a cell on this page. Nothing is hard-coded into a row.</t>
        </is>
      </c>
    </row>
    <row r="10" ht="30" customHeight="1">
      <c r="A10" s="28" t="inlineStr">
        <is>
          <t>Blank means off. With the daily threshold blank the sheet applies the federal weekly rule only. Enter 8 and each day is checked on its own.</t>
        </is>
      </c>
    </row>
    <row r="11" ht="30" customHeight="1">
      <c r="A11" s="28" t="inlineStr">
        <is>
          <t>An hour that is over 40 for the week and over 8 for the day is one overtime hour, not two. The sheet applies whichever of the two is larger.</t>
        </is>
      </c>
    </row>
  </sheetData>
  <mergeCells count="3">
    <mergeCell ref="A10:C10"/>
    <mergeCell ref="A9:C9"/>
    <mergeCell ref="A11:C11"/>
  </mergeCells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28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0" customWidth="1" min="3" max="3"/>
    <col width="10" customWidth="1" min="4" max="4"/>
    <col width="11" customWidth="1" min="5" max="5"/>
    <col width="11" customWidth="1" min="6" max="6"/>
    <col width="12" customWidth="1" min="7" max="7"/>
    <col width="13" customWidth="1" min="8" max="8"/>
    <col width="10" customWidth="1" min="9" max="9"/>
    <col width="11" customWidth="1" min="10" max="10"/>
    <col width="34" customWidth="1" min="11" max="11"/>
  </cols>
  <sheetData>
    <row r="1">
      <c r="A1" s="4" t="inlineStr">
        <is>
          <t>A filled week: an overnight shift, a split shift, a 45-minute lunch — and exactly 40 hours.</t>
        </is>
      </c>
    </row>
    <row r="3" ht="28" customHeight="1">
      <c r="A3" s="8" t="inlineStr">
        <is>
          <t>Day</t>
        </is>
      </c>
      <c r="B3" s="8" t="inlineStr">
        <is>
          <t>Date</t>
        </is>
      </c>
      <c r="C3" s="8" t="inlineStr">
        <is>
          <t>Time In</t>
        </is>
      </c>
      <c r="D3" s="8" t="inlineStr">
        <is>
          <t>Time Out</t>
        </is>
      </c>
      <c r="E3" s="8" t="inlineStr">
        <is>
          <t>Break Start</t>
        </is>
      </c>
      <c r="F3" s="8" t="inlineStr">
        <is>
          <t>Break End</t>
        </is>
      </c>
      <c r="G3" s="8" t="inlineStr">
        <is>
          <t>Total Hours</t>
        </is>
      </c>
      <c r="H3" s="8" t="inlineStr">
        <is>
          <t>Decimal Hours</t>
        </is>
      </c>
      <c r="I3" s="8" t="inlineStr">
        <is>
          <t>Daily OT</t>
        </is>
      </c>
      <c r="J3" s="8" t="inlineStr">
        <is>
          <t>Double time</t>
        </is>
      </c>
      <c r="K3" s="8" t="inlineStr">
        <is>
          <t>Notes</t>
        </is>
      </c>
    </row>
    <row r="4" ht="20" customHeight="1">
      <c r="A4" s="9" t="inlineStr">
        <is>
          <t>Monday</t>
        </is>
      </c>
      <c r="B4" s="10" t="n"/>
      <c r="C4" s="11" t="n">
        <v>0.9166666666666666</v>
      </c>
      <c r="D4" s="11" t="n">
        <v>0.25</v>
      </c>
      <c r="E4" s="11" t="n">
        <v>0.08333333333333333</v>
      </c>
      <c r="F4" s="11" t="n">
        <v>0.1041666666666667</v>
      </c>
      <c r="G4" s="12">
        <f>IF(OR(C4="",D4=""),"",MOD(D4-C4,1)-IF(OR(E4="",F4=""),0,MOD(F4-E4,1)))</f>
        <v/>
      </c>
      <c r="H4" s="13">
        <f>IF(G4="","",ROUND(G4*24,2))</f>
        <v/>
      </c>
      <c r="I4" s="14">
        <f>IF(OR(H4="",$E$14=""),0,MAX(0,MIN(H4,IF($E$15="",H4,$E$15))-$E$14))</f>
        <v/>
      </c>
      <c r="J4" s="14">
        <f>IF(OR(H4="",$E$15=""),0,MAX(0,H4-$E$15))</f>
        <v/>
      </c>
      <c r="K4" s="15" t="inlineStr">
        <is>
          <t>Overnight shift, 22:00 to 06:00</t>
        </is>
      </c>
    </row>
    <row r="5" ht="20" customHeight="1">
      <c r="A5" s="9" t="inlineStr">
        <is>
          <t>Tuesday</t>
        </is>
      </c>
      <c r="B5" s="10" t="n"/>
      <c r="C5" s="11" t="n">
        <v>0.3333333333333333</v>
      </c>
      <c r="D5" s="11" t="n">
        <v>0.7395833333333334</v>
      </c>
      <c r="E5" s="11" t="n">
        <v>0.5</v>
      </c>
      <c r="F5" s="11" t="n">
        <v>0.53125</v>
      </c>
      <c r="G5" s="12">
        <f>IF(OR(C5="",D5=""),"",MOD(D5-C5,1)-IF(OR(E5="",F5=""),0,MOD(F5-E5,1)))</f>
        <v/>
      </c>
      <c r="H5" s="13">
        <f>IF(G5="","",ROUND(G5*24,2))</f>
        <v/>
      </c>
      <c r="I5" s="14">
        <f>IF(OR(H5="",$E$14=""),0,MAX(0,MIN(H5,IF($E$15="",H5,$E$15))-$E$14))</f>
        <v/>
      </c>
      <c r="J5" s="14">
        <f>IF(OR(H5="",$E$15=""),0,MAX(0,H5-$E$15))</f>
        <v/>
      </c>
      <c r="K5" s="15" t="inlineStr">
        <is>
          <t>Lunch ran 45 minutes</t>
        </is>
      </c>
    </row>
    <row r="6" ht="20" customHeight="1">
      <c r="A6" s="9" t="inlineStr">
        <is>
          <t>Wednesday</t>
        </is>
      </c>
      <c r="B6" s="10" t="n"/>
      <c r="C6" s="11" t="n">
        <v>0.3333333333333333</v>
      </c>
      <c r="D6" s="11" t="n">
        <v>0.8333333333333334</v>
      </c>
      <c r="E6" s="11" t="n">
        <v>0.5</v>
      </c>
      <c r="F6" s="11" t="n">
        <v>0.6666666666666666</v>
      </c>
      <c r="G6" s="12">
        <f>IF(OR(C6="",D6=""),"",MOD(D6-C6,1)-IF(OR(E6="",F6=""),0,MOD(F6-E6,1)))</f>
        <v/>
      </c>
      <c r="H6" s="13">
        <f>IF(G6="","",ROUND(G6*24,2))</f>
        <v/>
      </c>
      <c r="I6" s="14">
        <f>IF(OR(H6="",$E$14=""),0,MAX(0,MIN(H6,IF($E$15="",H6,$E$15))-$E$14))</f>
        <v/>
      </c>
      <c r="J6" s="14">
        <f>IF(OR(H6="",$E$15=""),0,MAX(0,H6-$E$15))</f>
        <v/>
      </c>
      <c r="K6" s="15" t="inlineStr">
        <is>
          <t>Split shift: the gap is the break</t>
        </is>
      </c>
    </row>
    <row r="7" ht="20" customHeight="1">
      <c r="A7" s="9" t="inlineStr">
        <is>
          <t>Thursday</t>
        </is>
      </c>
      <c r="B7" s="10" t="n"/>
      <c r="C7" s="11" t="n">
        <v>0.3333333333333333</v>
      </c>
      <c r="D7" s="11" t="n">
        <v>0.75</v>
      </c>
      <c r="E7" s="11" t="n">
        <v>0.5</v>
      </c>
      <c r="F7" s="11" t="n">
        <v>0.5208333333333334</v>
      </c>
      <c r="G7" s="12">
        <f>IF(OR(C7="",D7=""),"",MOD(D7-C7,1)-IF(OR(E7="",F7=""),0,MOD(F7-E7,1)))</f>
        <v/>
      </c>
      <c r="H7" s="13">
        <f>IF(G7="","",ROUND(G7*24,2))</f>
        <v/>
      </c>
      <c r="I7" s="14">
        <f>IF(OR(H7="",$E$14=""),0,MAX(0,MIN(H7,IF($E$15="",H7,$E$15))-$E$14))</f>
        <v/>
      </c>
      <c r="J7" s="14">
        <f>IF(OR(H7="",$E$15=""),0,MAX(0,H7-$E$15))</f>
        <v/>
      </c>
      <c r="K7" s="15" t="inlineStr"/>
    </row>
    <row r="8" ht="20" customHeight="1">
      <c r="A8" s="9" t="inlineStr">
        <is>
          <t>Friday</t>
        </is>
      </c>
      <c r="B8" s="10" t="n"/>
      <c r="C8" s="11" t="n">
        <v>0.3333333333333333</v>
      </c>
      <c r="D8" s="11" t="n">
        <v>0.6041666666666666</v>
      </c>
      <c r="E8" s="11" t="n">
        <v>0.5</v>
      </c>
      <c r="F8" s="11" t="n">
        <v>0.5208333333333334</v>
      </c>
      <c r="G8" s="12">
        <f>IF(OR(C8="",D8=""),"",MOD(D8-C8,1)-IF(OR(E8="",F8=""),0,MOD(F8-E8,1)))</f>
        <v/>
      </c>
      <c r="H8" s="13">
        <f>IF(G8="","",ROUND(G8*24,2))</f>
        <v/>
      </c>
      <c r="I8" s="14">
        <f>IF(OR(H8="",$E$14=""),0,MAX(0,MIN(H8,IF($E$15="",H8,$E$15))-$E$14))</f>
        <v/>
      </c>
      <c r="J8" s="14">
        <f>IF(OR(H8="",$E$15=""),0,MAX(0,H8-$E$15))</f>
        <v/>
      </c>
      <c r="K8" s="15" t="inlineStr">
        <is>
          <t>Short Friday</t>
        </is>
      </c>
    </row>
    <row r="9" ht="20" customHeight="1">
      <c r="A9" s="9" t="inlineStr">
        <is>
          <t>Saturday</t>
        </is>
      </c>
      <c r="B9" s="10" t="n"/>
      <c r="C9" s="11" t="n"/>
      <c r="D9" s="11" t="n"/>
      <c r="E9" s="11" t="n"/>
      <c r="F9" s="11" t="n"/>
      <c r="G9" s="12">
        <f>IF(OR(C9="",D9=""),"",MOD(D9-C9,1)-IF(OR(E9="",F9=""),0,MOD(F9-E9,1)))</f>
        <v/>
      </c>
      <c r="H9" s="13">
        <f>IF(G9="","",ROUND(G9*24,2))</f>
        <v/>
      </c>
      <c r="I9" s="14">
        <f>IF(OR(H9="",$E$14=""),0,MAX(0,MIN(H9,IF($E$15="",H9,$E$15))-$E$14))</f>
        <v/>
      </c>
      <c r="J9" s="14">
        <f>IF(OR(H9="",$E$15=""),0,MAX(0,H9-$E$15))</f>
        <v/>
      </c>
      <c r="K9" s="15" t="inlineStr"/>
    </row>
    <row r="10" ht="20" customHeight="1">
      <c r="A10" s="9" t="inlineStr">
        <is>
          <t>Sunday</t>
        </is>
      </c>
      <c r="B10" s="10" t="n"/>
      <c r="C10" s="11" t="n"/>
      <c r="D10" s="11" t="n"/>
      <c r="E10" s="11" t="n"/>
      <c r="F10" s="11" t="n"/>
      <c r="G10" s="12">
        <f>IF(OR(C10="",D10=""),"",MOD(D10-C10,1)-IF(OR(E10="",F10=""),0,MOD(F10-E10,1)))</f>
        <v/>
      </c>
      <c r="H10" s="13">
        <f>IF(G10="","",ROUND(G10*24,2))</f>
        <v/>
      </c>
      <c r="I10" s="14">
        <f>IF(OR(H10="",$E$14=""),0,MAX(0,MIN(H10,IF($E$15="",H10,$E$15))-$E$14))</f>
        <v/>
      </c>
      <c r="J10" s="14">
        <f>IF(OR(H10="",$E$15=""),0,MAX(0,H10-$E$15))</f>
        <v/>
      </c>
      <c r="K10" s="15" t="inlineStr"/>
    </row>
    <row r="11" ht="24" customHeight="1">
      <c r="A11" s="16" t="inlineStr">
        <is>
          <t>WEEK TOTAL</t>
        </is>
      </c>
      <c r="B11" s="17" t="n"/>
      <c r="C11" s="17" t="n"/>
      <c r="D11" s="17" t="n"/>
      <c r="E11" s="17" t="n"/>
      <c r="F11" s="17" t="n"/>
      <c r="G11" s="18">
        <f>SUM(G4:G10)</f>
        <v/>
      </c>
      <c r="H11" s="19">
        <f>ROUND(SUM(G4:G10)*24,2)</f>
        <v/>
      </c>
      <c r="I11" s="19">
        <f>ROUND(SUM(I4:I10),2)</f>
        <v/>
      </c>
      <c r="J11" s="19">
        <f>ROUND(SUM(J4:J10),2)</f>
        <v/>
      </c>
      <c r="K11" s="17" t="n"/>
    </row>
    <row r="13">
      <c r="A13" s="20" t="inlineStr">
        <is>
          <t>Settings used in this example</t>
        </is>
      </c>
    </row>
    <row r="14">
      <c r="A14" s="21" t="inlineStr">
        <is>
          <t>Daily overtime threshold used here</t>
        </is>
      </c>
      <c r="E14" s="29" t="n">
        <v>8</v>
      </c>
    </row>
    <row r="15">
      <c r="A15" s="21" t="inlineStr">
        <is>
          <t>Double-time daily threshold used here</t>
        </is>
      </c>
      <c r="E15" s="29" t="n">
        <v>12</v>
      </c>
    </row>
    <row r="16">
      <c r="A16" s="21" t="inlineStr">
        <is>
          <t>Hourly rate used here</t>
        </is>
      </c>
      <c r="E16" s="30" t="n">
        <v>25</v>
      </c>
    </row>
    <row r="18">
      <c r="A18" s="20" t="inlineStr">
        <is>
          <t>The same week, under a daily-overtime rule</t>
        </is>
      </c>
    </row>
    <row r="19">
      <c r="A19" s="21" t="inlineStr">
        <is>
          <t>Total hours</t>
        </is>
      </c>
      <c r="F19" s="13">
        <f>H11</f>
        <v/>
      </c>
    </row>
    <row r="20">
      <c r="A20" s="21" t="inlineStr">
        <is>
          <t>Weekly overtime (over the weekly threshold)</t>
        </is>
      </c>
      <c r="F20" s="13">
        <f>ROUND(MAX(0,H11-Settings!$B$1),2)</f>
        <v/>
      </c>
    </row>
    <row r="21">
      <c r="A21" s="21" t="inlineStr">
        <is>
          <t>Daily overtime (over the daily threshold)</t>
        </is>
      </c>
      <c r="F21" s="13">
        <f>I11</f>
        <v/>
      </c>
    </row>
    <row r="22">
      <c r="A22" s="21" t="inlineStr">
        <is>
          <t>Overtime hours applied</t>
        </is>
      </c>
      <c r="F22" s="13">
        <f>ROUND(MAX(I11,MAX(0,H11-Settings!$B$1)),2)</f>
        <v/>
      </c>
    </row>
    <row r="23">
      <c r="A23" s="21" t="inlineStr">
        <is>
          <t>Double-time hours</t>
        </is>
      </c>
      <c r="F23" s="13">
        <f>J11</f>
        <v/>
      </c>
    </row>
    <row r="24">
      <c r="A24" s="21" t="inlineStr">
        <is>
          <t>Regular hours</t>
        </is>
      </c>
      <c r="F24" s="13">
        <f>ROUND(H11-MAX(I11,MAX(0,H11-Settings!$B$1))-J11,2)</f>
        <v/>
      </c>
    </row>
    <row r="25">
      <c r="A25" s="22" t="inlineStr">
        <is>
          <t>Gross pay</t>
        </is>
      </c>
      <c r="F25" s="23">
        <f>IF($E$16="","Set the hourly rate in Settings",ROUND(ROUND(H11-MAX(I11,MAX(0,H11-Settings!$B$1))-J11,2)*$E$16+ROUND(MAX(I11,MAX(0,H11-Settings!$B$1)),2)*$E$16*Settings!$B$3+J11*$E$16*Settings!$B$5,2))</f>
        <v/>
      </c>
    </row>
    <row r="27">
      <c r="A27" s="31" t="inlineStr">
        <is>
          <t>Forty hours exactly, so the federal weekly rule sees no overtime at all: 40 x $25.00 = $1,000.00. Under a daily 8-hour rule the same week owes 2.5 overtime hours - one on Tuesday, one and a half on Thursday - and pays $1,031.25. Same hours, same sheet, different state.</t>
        </is>
      </c>
    </row>
    <row r="28"/>
  </sheetData>
  <mergeCells count="12">
    <mergeCell ref="A21:E21"/>
    <mergeCell ref="A27:K28"/>
    <mergeCell ref="A20:E20"/>
    <mergeCell ref="A24:E24"/>
    <mergeCell ref="A25:E25"/>
    <mergeCell ref="A19:E19"/>
    <mergeCell ref="A15:D15"/>
    <mergeCell ref="A23:E23"/>
    <mergeCell ref="A16:D16"/>
    <mergeCell ref="A22:E22"/>
    <mergeCell ref="A1:K1"/>
    <mergeCell ref="A14:D14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2026-10-14T20:09:12Z</dcterms:created>
  <dcterms:modified xmlns:dcterms="http://purl.org/dc/terms/" xmlns:xsi="http://www.w3.org/2001/XMLSchema-instance" xsi:type="dcterms:W3CDTF">2026-10-14T20:09:12Z</dcterms:modified>
</cp:coreProperties>
</file>